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alhor14.sharepoint.com/sites/NosActions/Documents partages/Reconnaissance des végétaux/18_Année scolaire 2021-2022/40 - Gestion de projet/Listes de végétaux 2022/"/>
    </mc:Choice>
  </mc:AlternateContent>
  <xr:revisionPtr revIDLastSave="89" documentId="13_ncr:1_{B162CAA5-64BA-41A5-A4D7-683BCFA1BE57}" xr6:coauthVersionLast="47" xr6:coauthVersionMax="47" xr10:uidLastSave="{B3792BC3-BE08-4C9B-B95E-4B96CF090675}"/>
  <bookViews>
    <workbookView xWindow="28680" yWindow="-120" windowWidth="29040" windowHeight="15840" tabRatio="589" xr2:uid="{00000000-000D-0000-FFFF-FFFF00000000}"/>
  </bookViews>
  <sheets>
    <sheet name="Listes CNRV 2022" sheetId="1" r:id="rId1"/>
    <sheet name="Catégories" sheetId="2" r:id="rId2"/>
  </sheets>
  <definedNames>
    <definedName name="_xlnm._FilterDatabase" localSheetId="0" hidden="1">'Listes CNRV 2022'!$I$1:$N$938</definedName>
    <definedName name="AP3_abf">'Listes CNRV 2022'!$P$627</definedName>
    <definedName name="AP3_abu">'Listes CNRV 2022'!$P$181</definedName>
    <definedName name="AP3_adv">'Listes CNRV 2022'!$P$609</definedName>
    <definedName name="AP3_AF">'Listes CNRV 2022'!$P$450</definedName>
    <definedName name="AP3_aq">'Listes CNRV 2022'!$P$593</definedName>
    <definedName name="AP3_arb">'Listes CNRV 2022'!$P$5</definedName>
    <definedName name="AP3_bb">'Listes CNRV 2022'!$P$780</definedName>
    <definedName name="AP3_con">'Listes CNRV 2022'!$P$129</definedName>
    <definedName name="AP3_ff">'Listes CNRV 2022'!$P$802</definedName>
    <definedName name="AP3_gaz">'Listes CNRV 2022'!$P$577</definedName>
    <definedName name="AP3_gra">'Listes CNRV 2022'!$P$552</definedName>
    <definedName name="AP3_pam">'Listes CNRV 2022'!$P$703</definedName>
    <definedName name="AP3_pfl">'Listes CNRV 2022'!$P$888</definedName>
    <definedName name="AP3_pg">'Listes CNRV 2022'!$P$426</definedName>
    <definedName name="AP3_pv">'Listes CNRV 2022'!$P$476</definedName>
    <definedName name="AP3_vert">'Listes CNRV 2022'!$P$836</definedName>
    <definedName name="AP4_abf">'Listes CNRV 2022'!$Q$627</definedName>
    <definedName name="AP4_abu">'Listes CNRV 2022'!$Q$181</definedName>
    <definedName name="AP4_adv">'Listes CNRV 2022'!$Q$609</definedName>
    <definedName name="AP4_AF">'Listes CNRV 2022'!$Q$450</definedName>
    <definedName name="AP4_aq">'Listes CNRV 2022'!$Q$593</definedName>
    <definedName name="AP4_arb">'Listes CNRV 2022'!$Q$5</definedName>
    <definedName name="AP4_bb">'Listes CNRV 2022'!$Q$780</definedName>
    <definedName name="AP4_con">'Listes CNRV 2022'!$Q$129</definedName>
    <definedName name="AP4_ff">'Listes CNRV 2022'!$Q$802</definedName>
    <definedName name="AP4_gaz">'Listes CNRV 2022'!$Q$577</definedName>
    <definedName name="AP4_gra">'Listes CNRV 2022'!$Q$552</definedName>
    <definedName name="AP4_pam">'Listes CNRV 2022'!$Q$703</definedName>
    <definedName name="AP4_pfl">'Listes CNRV 2022'!$Q$888</definedName>
    <definedName name="AP4_pg">'Listes CNRV 2022'!$Q$426</definedName>
    <definedName name="AP4_pv">'Listes CNRV 2022'!$Q$476</definedName>
    <definedName name="AP4_vert">'Listes CNRV 2022'!$Q$836</definedName>
    <definedName name="AP5_abf">'Listes CNRV 2022'!$R$627</definedName>
    <definedName name="AP5_abu">'Listes CNRV 2022'!$R$181</definedName>
    <definedName name="AP5_adv">'Listes CNRV 2022'!$R$609</definedName>
    <definedName name="AP5_AF">'Listes CNRV 2022'!$R$450</definedName>
    <definedName name="AP5_aq">'Listes CNRV 2022'!$R$593</definedName>
    <definedName name="AP5_arb">'Listes CNRV 2022'!$R$5</definedName>
    <definedName name="AP5_bb">'Listes CNRV 2022'!$R$780</definedName>
    <definedName name="AP5_con">'Listes CNRV 2022'!$R$129</definedName>
    <definedName name="AP5_ff">'Listes CNRV 2022'!$R$802</definedName>
    <definedName name="AP5_gaz">'Listes CNRV 2022'!$R$577</definedName>
    <definedName name="AP5_gra">'Listes CNRV 2022'!$R$552</definedName>
    <definedName name="AP5_pam">'Listes CNRV 2022'!$R$703</definedName>
    <definedName name="AP5_pfl">'Listes CNRV 2022'!$R$888</definedName>
    <definedName name="AP5_pg">'Listes CNRV 2022'!$R$426</definedName>
    <definedName name="AP5_pv">'Listes CNRV 2022'!$R$476</definedName>
    <definedName name="AP5_vert">'Listes CNRV 2022'!$R$836</definedName>
    <definedName name="listeselect">'Listes CNRV 2022'!$P$3</definedName>
    <definedName name="PH3_abf">'Listes CNRV 2022'!$S$627</definedName>
    <definedName name="PH3_abu">'Listes CNRV 2022'!$S$181</definedName>
    <definedName name="PH3_adv">'Listes CNRV 2022'!$S$609</definedName>
    <definedName name="PH3_AF">'Listes CNRV 2022'!$S$450</definedName>
    <definedName name="PH3_aq">'Listes CNRV 2022'!$S$593</definedName>
    <definedName name="PH3_arb">'Listes CNRV 2022'!$S$5</definedName>
    <definedName name="PH3_bb">'Listes CNRV 2022'!$S$780</definedName>
    <definedName name="PH3_con">'Listes CNRV 2022'!$S$129</definedName>
    <definedName name="PH3_ff">'Listes CNRV 2022'!$S$802</definedName>
    <definedName name="PH3_gaz">'Listes CNRV 2022'!$S$577</definedName>
    <definedName name="PH3_gra">'Listes CNRV 2022'!$S$552</definedName>
    <definedName name="PH3_pam">'Listes CNRV 2022'!$S$703</definedName>
    <definedName name="PH3_pfl">'Listes CNRV 2022'!$S$888</definedName>
    <definedName name="PH3_pg">'Listes CNRV 2022'!$S$426</definedName>
    <definedName name="PH3_pv">'Listes CNRV 2022'!$S$476</definedName>
    <definedName name="PH3_vert">'Listes CNRV 2022'!$S$836</definedName>
    <definedName name="PH4_abf">'Listes CNRV 2022'!$T$627</definedName>
    <definedName name="PH4_abu">'Listes CNRV 2022'!$T$181</definedName>
    <definedName name="PH4_adv">'Listes CNRV 2022'!$T$609</definedName>
    <definedName name="PH4_AF">'Listes CNRV 2022'!$T$450</definedName>
    <definedName name="PH4_aq">'Listes CNRV 2022'!$T$593</definedName>
    <definedName name="PH4_arb">'Listes CNRV 2022'!$T$5</definedName>
    <definedName name="PH4_bb">'Listes CNRV 2022'!$T$780</definedName>
    <definedName name="PH4_con">'Listes CNRV 2022'!$T$129</definedName>
    <definedName name="PH4_ff">'Listes CNRV 2022'!$T$802</definedName>
    <definedName name="PH4_gaz">'Listes CNRV 2022'!$T$577</definedName>
    <definedName name="PH4_gra">'Listes CNRV 2022'!$T$552</definedName>
    <definedName name="PH4_pam">'Listes CNRV 2022'!$T$703</definedName>
    <definedName name="PH4_pfl">'Listes CNRV 2022'!$T$888</definedName>
    <definedName name="PH4_pg">'Listes CNRV 2022'!$T$426</definedName>
    <definedName name="PH4_pv">'Listes CNRV 2022'!$T$476</definedName>
    <definedName name="PH4_vert">'Listes CNRV 2022'!$T$836</definedName>
    <definedName name="PH5_abf">'Listes CNRV 2022'!$U$627</definedName>
    <definedName name="PH5_abu">'Listes CNRV 2022'!$U$181</definedName>
    <definedName name="PH5_adv">'Listes CNRV 2022'!$U$609</definedName>
    <definedName name="PH5_AF">'Listes CNRV 2022'!$U$450</definedName>
    <definedName name="PH5_aq">'Listes CNRV 2022'!$U$593</definedName>
    <definedName name="PH5_arb">'Listes CNRV 2022'!$U$5</definedName>
    <definedName name="PH5_bb">'Listes CNRV 2022'!$U$780</definedName>
    <definedName name="PH5_con">'Listes CNRV 2022'!$U$129</definedName>
    <definedName name="PH5_ff">'Listes CNRV 2022'!$U$802</definedName>
    <definedName name="PH5_gaz">'Listes CNRV 2022'!$U$577</definedName>
    <definedName name="PH5_gra">'Listes CNRV 2022'!$U$552</definedName>
    <definedName name="PH5_pam">'Listes CNRV 2022'!$U$703</definedName>
    <definedName name="PH5_pfl">'Listes CNRV 2022'!$U$888</definedName>
    <definedName name="PH5_pg">'Listes CNRV 2022'!$U$426</definedName>
    <definedName name="PH5_pv">'Listes CNRV 2022'!$U$476</definedName>
    <definedName name="PH5_vert">'Listes CNRV 2022'!$U$836</definedName>
    <definedName name="Tablist">Catégories!$B$24:$B$29</definedName>
    <definedName name="Tablist2">Catégories!$B$24:$C$29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9" i="1" l="1"/>
  <c r="R5" i="2" s="1"/>
  <c r="P5" i="1"/>
  <c r="D4" i="2" s="1"/>
  <c r="U5" i="1"/>
  <c r="T5" i="1"/>
  <c r="H4" i="2" s="1"/>
  <c r="S5" i="1"/>
  <c r="U4" i="2" s="1"/>
  <c r="R5" i="1"/>
  <c r="T4" i="2" s="1"/>
  <c r="Q5" i="1"/>
  <c r="E4" i="2" s="1"/>
  <c r="U129" i="1"/>
  <c r="W5" i="2" s="1"/>
  <c r="T129" i="1"/>
  <c r="V5" i="2" s="1"/>
  <c r="S129" i="1"/>
  <c r="G5" i="2" s="1"/>
  <c r="R129" i="1"/>
  <c r="Q129" i="1"/>
  <c r="S5" i="2" s="1"/>
  <c r="U181" i="1"/>
  <c r="I6" i="2" s="1"/>
  <c r="T181" i="1"/>
  <c r="H6" i="2" s="1"/>
  <c r="S181" i="1"/>
  <c r="U6" i="2" s="1"/>
  <c r="R181" i="1"/>
  <c r="T6" i="2" s="1"/>
  <c r="Q181" i="1"/>
  <c r="S6" i="2" s="1"/>
  <c r="P181" i="1"/>
  <c r="R6" i="2" s="1"/>
  <c r="U426" i="1"/>
  <c r="I7" i="2" s="1"/>
  <c r="T426" i="1"/>
  <c r="V7" i="2" s="1"/>
  <c r="S426" i="1"/>
  <c r="G7" i="2" s="1"/>
  <c r="R426" i="1"/>
  <c r="T7" i="2" s="1"/>
  <c r="Q426" i="1"/>
  <c r="E7" i="2" s="1"/>
  <c r="P426" i="1"/>
  <c r="U450" i="1"/>
  <c r="I8" i="2" s="1"/>
  <c r="T450" i="1"/>
  <c r="H8" i="2" s="1"/>
  <c r="S450" i="1"/>
  <c r="G8" i="2" s="1"/>
  <c r="R450" i="1"/>
  <c r="T8" i="2" s="1"/>
  <c r="Q450" i="1"/>
  <c r="S8" i="2" s="1"/>
  <c r="P450" i="1"/>
  <c r="D8" i="2" s="1"/>
  <c r="U476" i="1"/>
  <c r="W9" i="2" s="1"/>
  <c r="T476" i="1"/>
  <c r="S476" i="1"/>
  <c r="G9" i="2" s="1"/>
  <c r="R476" i="1"/>
  <c r="F9" i="2" s="1"/>
  <c r="Q476" i="1"/>
  <c r="E9" i="2" s="1"/>
  <c r="P476" i="1"/>
  <c r="D9" i="2" s="1"/>
  <c r="U552" i="1"/>
  <c r="I10" i="2" s="1"/>
  <c r="T552" i="1"/>
  <c r="S552" i="1"/>
  <c r="G10" i="2" s="1"/>
  <c r="R552" i="1"/>
  <c r="Q552" i="1"/>
  <c r="S10" i="2" s="1"/>
  <c r="P552" i="1"/>
  <c r="U577" i="1"/>
  <c r="W11" i="2" s="1"/>
  <c r="T577" i="1"/>
  <c r="V11" i="2" s="1"/>
  <c r="S577" i="1"/>
  <c r="U11" i="2" s="1"/>
  <c r="R577" i="1"/>
  <c r="Q577" i="1"/>
  <c r="S11" i="2" s="1"/>
  <c r="P577" i="1"/>
  <c r="U593" i="1"/>
  <c r="I12" i="2" s="1"/>
  <c r="T593" i="1"/>
  <c r="V12" i="2" s="1"/>
  <c r="S593" i="1"/>
  <c r="G12" i="2" s="1"/>
  <c r="R593" i="1"/>
  <c r="T12" i="2" s="1"/>
  <c r="Q593" i="1"/>
  <c r="S12" i="2" s="1"/>
  <c r="P593" i="1"/>
  <c r="R12" i="2" s="1"/>
  <c r="U609" i="1"/>
  <c r="I13" i="2" s="1"/>
  <c r="T609" i="1"/>
  <c r="S609" i="1"/>
  <c r="G13" i="2" s="1"/>
  <c r="R609" i="1"/>
  <c r="Q609" i="1"/>
  <c r="P609" i="1"/>
  <c r="R13" i="2" s="1"/>
  <c r="U627" i="1"/>
  <c r="I14" i="2" s="1"/>
  <c r="T627" i="1"/>
  <c r="H14" i="2" s="1"/>
  <c r="S627" i="1"/>
  <c r="R627" i="1"/>
  <c r="F14" i="2" s="1"/>
  <c r="Q627" i="1"/>
  <c r="S14" i="2" s="1"/>
  <c r="P627" i="1"/>
  <c r="D14" i="2" s="1"/>
  <c r="U703" i="1"/>
  <c r="T703" i="1"/>
  <c r="H15" i="2" s="1"/>
  <c r="S703" i="1"/>
  <c r="U15" i="2" s="1"/>
  <c r="R703" i="1"/>
  <c r="F15" i="2" s="1"/>
  <c r="Q703" i="1"/>
  <c r="E15" i="2" s="1"/>
  <c r="P703" i="1"/>
  <c r="D15" i="2" s="1"/>
  <c r="U780" i="1"/>
  <c r="W16" i="2" s="1"/>
  <c r="T780" i="1"/>
  <c r="V16" i="2" s="1"/>
  <c r="S780" i="1"/>
  <c r="G16" i="2" s="1"/>
  <c r="R780" i="1"/>
  <c r="F16" i="2" s="1"/>
  <c r="Q780" i="1"/>
  <c r="S16" i="2" s="1"/>
  <c r="P780" i="1"/>
  <c r="D16" i="2" s="1"/>
  <c r="U802" i="1"/>
  <c r="W17" i="2" s="1"/>
  <c r="T802" i="1"/>
  <c r="V17" i="2" s="1"/>
  <c r="S802" i="1"/>
  <c r="G17" i="2" s="1"/>
  <c r="R802" i="1"/>
  <c r="F17" i="2" s="1"/>
  <c r="Q802" i="1"/>
  <c r="E17" i="2" s="1"/>
  <c r="P802" i="1"/>
  <c r="D17" i="2" s="1"/>
  <c r="U836" i="1"/>
  <c r="I18" i="2" s="1"/>
  <c r="T836" i="1"/>
  <c r="V18" i="2" s="1"/>
  <c r="S836" i="1"/>
  <c r="G18" i="2" s="1"/>
  <c r="R836" i="1"/>
  <c r="F18" i="2" s="1"/>
  <c r="Q836" i="1"/>
  <c r="E18" i="2" s="1"/>
  <c r="P836" i="1"/>
  <c r="D18" i="2" s="1"/>
  <c r="U888" i="1"/>
  <c r="I19" i="2" s="1"/>
  <c r="T888" i="1"/>
  <c r="V19" i="2" s="1"/>
  <c r="S888" i="1"/>
  <c r="G19" i="2" s="1"/>
  <c r="R888" i="1"/>
  <c r="Q888" i="1"/>
  <c r="E19" i="2" s="1"/>
  <c r="P888" i="1"/>
  <c r="R19" i="2" s="1"/>
  <c r="AK21" i="2"/>
  <c r="AJ21" i="2"/>
  <c r="AI21" i="2"/>
  <c r="AH21" i="2"/>
  <c r="AG21" i="2"/>
  <c r="AF21" i="2"/>
  <c r="O800" i="1"/>
  <c r="O801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22" i="1" s="1"/>
  <c r="B119" i="1" s="1"/>
  <c r="B120" i="1" s="1"/>
  <c r="B121" i="1" s="1"/>
  <c r="B123" i="1" s="1"/>
  <c r="B124" i="1" s="1"/>
  <c r="B125" i="1" s="1"/>
  <c r="B126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U8" i="2"/>
  <c r="V4" i="2"/>
  <c r="U7" i="2"/>
  <c r="I11" i="2"/>
  <c r="U5" i="2"/>
  <c r="E5" i="2"/>
  <c r="H7" i="2"/>
  <c r="R17" i="2"/>
  <c r="E8" i="2" l="1"/>
  <c r="F4" i="2"/>
  <c r="H5" i="2"/>
  <c r="T9" i="2"/>
  <c r="S17" i="2"/>
  <c r="U12" i="2"/>
  <c r="D6" i="2"/>
  <c r="V8" i="2"/>
  <c r="F6" i="2"/>
  <c r="H16" i="2"/>
  <c r="W8" i="2"/>
  <c r="D5" i="2"/>
  <c r="R14" i="2"/>
  <c r="W12" i="2"/>
  <c r="I16" i="2"/>
  <c r="R15" i="2"/>
  <c r="E14" i="2"/>
  <c r="H17" i="2"/>
  <c r="V15" i="2"/>
  <c r="T16" i="2"/>
  <c r="D13" i="2"/>
  <c r="F12" i="2"/>
  <c r="U13" i="2"/>
  <c r="R8" i="2"/>
  <c r="T18" i="2"/>
  <c r="D19" i="2"/>
  <c r="W10" i="2"/>
  <c r="G11" i="2"/>
  <c r="U9" i="2"/>
  <c r="W19" i="2"/>
  <c r="R9" i="2"/>
  <c r="S9" i="2"/>
  <c r="W13" i="2"/>
  <c r="S19" i="2"/>
  <c r="I17" i="2"/>
  <c r="F7" i="2"/>
  <c r="E10" i="2"/>
  <c r="V14" i="2"/>
  <c r="W18" i="2"/>
  <c r="G4" i="2"/>
  <c r="H19" i="2"/>
  <c r="U18" i="2"/>
  <c r="D12" i="2"/>
  <c r="W6" i="2"/>
  <c r="S4" i="2"/>
  <c r="W14" i="2"/>
  <c r="E12" i="2"/>
  <c r="E16" i="2"/>
  <c r="H18" i="2"/>
  <c r="T14" i="2"/>
  <c r="H12" i="2"/>
  <c r="I5" i="2"/>
  <c r="U16" i="2"/>
  <c r="H11" i="2"/>
  <c r="E6" i="2"/>
  <c r="W7" i="2"/>
  <c r="T17" i="2"/>
  <c r="U19" i="2"/>
  <c r="S7" i="2"/>
  <c r="R18" i="2"/>
  <c r="I9" i="2"/>
  <c r="V6" i="2"/>
  <c r="F8" i="2"/>
  <c r="R4" i="2"/>
  <c r="E11" i="2"/>
  <c r="U10" i="2"/>
  <c r="G6" i="2"/>
  <c r="B183" i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178" i="1"/>
  <c r="F19" i="2"/>
  <c r="T19" i="2"/>
  <c r="U17" i="2"/>
  <c r="S18" i="2"/>
  <c r="R16" i="2"/>
  <c r="T13" i="2"/>
  <c r="F13" i="2"/>
  <c r="R10" i="2"/>
  <c r="D10" i="2"/>
  <c r="W4" i="2"/>
  <c r="I4" i="2"/>
  <c r="F5" i="2"/>
  <c r="T5" i="2"/>
  <c r="G14" i="2"/>
  <c r="U14" i="2"/>
  <c r="V13" i="2"/>
  <c r="H13" i="2"/>
  <c r="T11" i="2"/>
  <c r="F11" i="2"/>
  <c r="H10" i="2"/>
  <c r="V10" i="2"/>
  <c r="S13" i="2"/>
  <c r="E13" i="2"/>
  <c r="D11" i="2"/>
  <c r="R11" i="2"/>
  <c r="F10" i="2"/>
  <c r="T10" i="2"/>
  <c r="H9" i="2"/>
  <c r="V9" i="2"/>
  <c r="D7" i="2"/>
  <c r="R7" i="2"/>
  <c r="I15" i="2"/>
  <c r="W15" i="2"/>
  <c r="S15" i="2"/>
  <c r="G15" i="2"/>
  <c r="T15" i="2"/>
  <c r="H20" i="2" l="1"/>
  <c r="O5" i="2" s="1"/>
  <c r="V20" i="2"/>
  <c r="AQ14" i="2" s="1"/>
  <c r="AW14" i="2" s="1"/>
  <c r="R20" i="2"/>
  <c r="AM12" i="2" s="1"/>
  <c r="AS12" i="2" s="1"/>
  <c r="E20" i="2"/>
  <c r="L15" i="2" s="1"/>
  <c r="U20" i="2"/>
  <c r="AP18" i="2" s="1"/>
  <c r="AV18" i="2" s="1"/>
  <c r="F20" i="2"/>
  <c r="AA11" i="2" s="1"/>
  <c r="W20" i="2"/>
  <c r="AR16" i="2" s="1"/>
  <c r="AX16" i="2" s="1"/>
  <c r="D20" i="2"/>
  <c r="K11" i="2" s="1"/>
  <c r="T20" i="2"/>
  <c r="AO18" i="2" s="1"/>
  <c r="AU18" i="2" s="1"/>
  <c r="S20" i="2"/>
  <c r="AN14" i="2" s="1"/>
  <c r="AT14" i="2" s="1"/>
  <c r="G20" i="2"/>
  <c r="I20" i="2"/>
  <c r="AP19" i="2" l="1"/>
  <c r="AV19" i="2" s="1"/>
  <c r="AQ10" i="2"/>
  <c r="AW10" i="2" s="1"/>
  <c r="AQ17" i="2"/>
  <c r="AW17" i="2" s="1"/>
  <c r="Z11" i="2"/>
  <c r="AQ11" i="2"/>
  <c r="AW11" i="2" s="1"/>
  <c r="AQ8" i="2"/>
  <c r="AW8" i="2" s="1"/>
  <c r="AM19" i="2"/>
  <c r="AS19" i="2" s="1"/>
  <c r="AM13" i="2"/>
  <c r="AS13" i="2" s="1"/>
  <c r="AQ16" i="2"/>
  <c r="AW16" i="2" s="1"/>
  <c r="AM14" i="2"/>
  <c r="AS14" i="2" s="1"/>
  <c r="AQ5" i="2"/>
  <c r="AW5" i="2" s="1"/>
  <c r="AM11" i="2"/>
  <c r="AS11" i="2" s="1"/>
  <c r="L13" i="2"/>
  <c r="AQ12" i="2"/>
  <c r="AW12" i="2" s="1"/>
  <c r="AR14" i="2"/>
  <c r="AX14" i="2" s="1"/>
  <c r="AR4" i="2"/>
  <c r="AX4" i="2" s="1"/>
  <c r="AR7" i="2"/>
  <c r="AX7" i="2" s="1"/>
  <c r="AR19" i="2"/>
  <c r="AX19" i="2" s="1"/>
  <c r="AQ19" i="2"/>
  <c r="AW19" i="2" s="1"/>
  <c r="AQ7" i="2"/>
  <c r="AW7" i="2" s="1"/>
  <c r="AQ4" i="2"/>
  <c r="AW4" i="2" s="1"/>
  <c r="AR6" i="2"/>
  <c r="AX6" i="2" s="1"/>
  <c r="AQ9" i="2"/>
  <c r="AW9" i="2" s="1"/>
  <c r="AQ6" i="2"/>
  <c r="AW6" i="2" s="1"/>
  <c r="AN13" i="2"/>
  <c r="AT13" i="2" s="1"/>
  <c r="AN15" i="2"/>
  <c r="AT15" i="2" s="1"/>
  <c r="AN8" i="2"/>
  <c r="AT8" i="2" s="1"/>
  <c r="AN9" i="2"/>
  <c r="AT9" i="2" s="1"/>
  <c r="AC4" i="2"/>
  <c r="AM7" i="2"/>
  <c r="AS7" i="2" s="1"/>
  <c r="AN12" i="2"/>
  <c r="AT12" i="2" s="1"/>
  <c r="AN16" i="2"/>
  <c r="AT16" i="2" s="1"/>
  <c r="M12" i="2"/>
  <c r="AN17" i="2"/>
  <c r="AT17" i="2" s="1"/>
  <c r="AP10" i="2"/>
  <c r="AV10" i="2" s="1"/>
  <c r="AC16" i="2"/>
  <c r="AA8" i="2"/>
  <c r="AA17" i="2"/>
  <c r="M17" i="2"/>
  <c r="AN19" i="2"/>
  <c r="AT19" i="2" s="1"/>
  <c r="AC7" i="2"/>
  <c r="AA12" i="2"/>
  <c r="AN18" i="2"/>
  <c r="AT18" i="2" s="1"/>
  <c r="O19" i="2"/>
  <c r="L17" i="2"/>
  <c r="L12" i="2"/>
  <c r="L6" i="2"/>
  <c r="Z19" i="2"/>
  <c r="AR13" i="2"/>
  <c r="AX13" i="2" s="1"/>
  <c r="AR11" i="2"/>
  <c r="AX11" i="2" s="1"/>
  <c r="AM6" i="2"/>
  <c r="AS6" i="2" s="1"/>
  <c r="AM4" i="2"/>
  <c r="AS4" i="2" s="1"/>
  <c r="L5" i="2"/>
  <c r="Z18" i="2"/>
  <c r="AO14" i="2"/>
  <c r="AU14" i="2" s="1"/>
  <c r="AR10" i="2"/>
  <c r="AX10" i="2" s="1"/>
  <c r="AR18" i="2"/>
  <c r="AX18" i="2" s="1"/>
  <c r="AA15" i="2"/>
  <c r="M9" i="2"/>
  <c r="AM18" i="2"/>
  <c r="AS18" i="2" s="1"/>
  <c r="AM10" i="2"/>
  <c r="AS10" i="2" s="1"/>
  <c r="AQ13" i="2"/>
  <c r="AW13" i="2" s="1"/>
  <c r="AQ15" i="2"/>
  <c r="AW15" i="2" s="1"/>
  <c r="AQ18" i="2"/>
  <c r="AW18" i="2" s="1"/>
  <c r="AO5" i="2"/>
  <c r="AU5" i="2" s="1"/>
  <c r="Z9" i="2"/>
  <c r="L19" i="2"/>
  <c r="Z8" i="2"/>
  <c r="Z5" i="2"/>
  <c r="O16" i="2"/>
  <c r="AC15" i="2"/>
  <c r="AP9" i="2"/>
  <c r="AV9" i="2" s="1"/>
  <c r="L18" i="2"/>
  <c r="Z14" i="2"/>
  <c r="L14" i="2"/>
  <c r="Z13" i="2"/>
  <c r="AO4" i="2"/>
  <c r="AU4" i="2" s="1"/>
  <c r="AR12" i="2"/>
  <c r="AX12" i="2" s="1"/>
  <c r="AR9" i="2"/>
  <c r="AX9" i="2" s="1"/>
  <c r="AC9" i="2"/>
  <c r="AC14" i="2"/>
  <c r="AP8" i="2"/>
  <c r="AV8" i="2" s="1"/>
  <c r="AM15" i="2"/>
  <c r="AS15" i="2" s="1"/>
  <c r="AM9" i="2"/>
  <c r="AS9" i="2" s="1"/>
  <c r="AM16" i="2"/>
  <c r="AS16" i="2" s="1"/>
  <c r="O10" i="2"/>
  <c r="O18" i="2"/>
  <c r="O11" i="2"/>
  <c r="O15" i="2"/>
  <c r="O8" i="2"/>
  <c r="O17" i="2"/>
  <c r="AC6" i="2"/>
  <c r="O6" i="2"/>
  <c r="O4" i="2"/>
  <c r="AP15" i="2"/>
  <c r="AV15" i="2" s="1"/>
  <c r="AP5" i="2"/>
  <c r="AV5" i="2" s="1"/>
  <c r="AP4" i="2"/>
  <c r="AV4" i="2" s="1"/>
  <c r="AP11" i="2"/>
  <c r="AV11" i="2" s="1"/>
  <c r="AC10" i="2"/>
  <c r="Z10" i="2"/>
  <c r="L8" i="2"/>
  <c r="L11" i="2"/>
  <c r="Z12" i="2"/>
  <c r="L10" i="2"/>
  <c r="Z17" i="2"/>
  <c r="L7" i="2"/>
  <c r="L16" i="2"/>
  <c r="AC12" i="2"/>
  <c r="AC5" i="2"/>
  <c r="AC8" i="2"/>
  <c r="AC13" i="2"/>
  <c r="O13" i="2"/>
  <c r="AC17" i="2"/>
  <c r="O7" i="2"/>
  <c r="AP14" i="2"/>
  <c r="AV14" i="2" s="1"/>
  <c r="AP12" i="2"/>
  <c r="AV12" i="2" s="1"/>
  <c r="AP13" i="2"/>
  <c r="AV13" i="2" s="1"/>
  <c r="AP6" i="2"/>
  <c r="AV6" i="2" s="1"/>
  <c r="Z7" i="2"/>
  <c r="Z4" i="2"/>
  <c r="Z16" i="2"/>
  <c r="Z15" i="2"/>
  <c r="L4" i="2"/>
  <c r="Z6" i="2"/>
  <c r="L9" i="2"/>
  <c r="AR8" i="2"/>
  <c r="AX8" i="2" s="1"/>
  <c r="AR17" i="2"/>
  <c r="AX17" i="2" s="1"/>
  <c r="AR5" i="2"/>
  <c r="AX5" i="2" s="1"/>
  <c r="AN4" i="2"/>
  <c r="AT4" i="2" s="1"/>
  <c r="AN6" i="2"/>
  <c r="AT6" i="2" s="1"/>
  <c r="AR15" i="2"/>
  <c r="AX15" i="2" s="1"/>
  <c r="O9" i="2"/>
  <c r="AC19" i="2"/>
  <c r="AC11" i="2"/>
  <c r="O12" i="2"/>
  <c r="O14" i="2"/>
  <c r="AC18" i="2"/>
  <c r="AP16" i="2"/>
  <c r="AV16" i="2" s="1"/>
  <c r="AP7" i="2"/>
  <c r="AV7" i="2" s="1"/>
  <c r="AP17" i="2"/>
  <c r="AV17" i="2" s="1"/>
  <c r="AM17" i="2"/>
  <c r="AS17" i="2" s="1"/>
  <c r="AM8" i="2"/>
  <c r="AS8" i="2" s="1"/>
  <c r="AM5" i="2"/>
  <c r="AS5" i="2" s="1"/>
  <c r="AO17" i="2"/>
  <c r="AU17" i="2" s="1"/>
  <c r="AO11" i="2"/>
  <c r="AU11" i="2" s="1"/>
  <c r="AO19" i="2"/>
  <c r="AU19" i="2" s="1"/>
  <c r="AO12" i="2"/>
  <c r="AU12" i="2" s="1"/>
  <c r="AO13" i="2"/>
  <c r="AU13" i="2" s="1"/>
  <c r="AO6" i="2"/>
  <c r="AU6" i="2" s="1"/>
  <c r="AO15" i="2"/>
  <c r="AU15" i="2" s="1"/>
  <c r="AA5" i="2"/>
  <c r="K7" i="2"/>
  <c r="AA9" i="2"/>
  <c r="M7" i="2"/>
  <c r="M15" i="2"/>
  <c r="M16" i="2"/>
  <c r="M11" i="2"/>
  <c r="AA19" i="2"/>
  <c r="M8" i="2"/>
  <c r="AO16" i="2"/>
  <c r="AU16" i="2" s="1"/>
  <c r="AO7" i="2"/>
  <c r="AU7" i="2" s="1"/>
  <c r="Y11" i="2"/>
  <c r="M13" i="2"/>
  <c r="M10" i="2"/>
  <c r="M18" i="2"/>
  <c r="AA10" i="2"/>
  <c r="AA14" i="2"/>
  <c r="M6" i="2"/>
  <c r="M14" i="2"/>
  <c r="AA13" i="2"/>
  <c r="M5" i="2"/>
  <c r="AA7" i="2"/>
  <c r="AA6" i="2"/>
  <c r="AA16" i="2"/>
  <c r="M4" i="2"/>
  <c r="AA4" i="2"/>
  <c r="AA18" i="2"/>
  <c r="M19" i="2"/>
  <c r="K18" i="2"/>
  <c r="Y17" i="2"/>
  <c r="K15" i="2"/>
  <c r="K12" i="2"/>
  <c r="Y8" i="2"/>
  <c r="K19" i="2"/>
  <c r="Y18" i="2"/>
  <c r="Y5" i="2"/>
  <c r="K5" i="2"/>
  <c r="Y9" i="2"/>
  <c r="K9" i="2"/>
  <c r="K14" i="2"/>
  <c r="Y12" i="2"/>
  <c r="Y4" i="2"/>
  <c r="Y6" i="2"/>
  <c r="Y15" i="2"/>
  <c r="K6" i="2"/>
  <c r="Y16" i="2"/>
  <c r="K8" i="2"/>
  <c r="K17" i="2"/>
  <c r="Y13" i="2"/>
  <c r="K16" i="2"/>
  <c r="Y14" i="2"/>
  <c r="K13" i="2"/>
  <c r="Y19" i="2"/>
  <c r="K4" i="2"/>
  <c r="AO9" i="2"/>
  <c r="AU9" i="2" s="1"/>
  <c r="AO10" i="2"/>
  <c r="AU10" i="2" s="1"/>
  <c r="AO8" i="2"/>
  <c r="AU8" i="2" s="1"/>
  <c r="AN11" i="2"/>
  <c r="AT11" i="2" s="1"/>
  <c r="AN7" i="2"/>
  <c r="AT7" i="2" s="1"/>
  <c r="AN5" i="2"/>
  <c r="AT5" i="2" s="1"/>
  <c r="AN10" i="2"/>
  <c r="AT10" i="2" s="1"/>
  <c r="K10" i="2"/>
  <c r="Y7" i="2"/>
  <c r="Y10" i="2"/>
  <c r="P13" i="2"/>
  <c r="P12" i="2"/>
  <c r="P14" i="2"/>
  <c r="P10" i="2"/>
  <c r="P7" i="2"/>
  <c r="P8" i="2"/>
  <c r="P6" i="2"/>
  <c r="P4" i="2"/>
  <c r="AD8" i="2"/>
  <c r="P9" i="2"/>
  <c r="AD19" i="2"/>
  <c r="AD12" i="2"/>
  <c r="AD9" i="2"/>
  <c r="AD6" i="2"/>
  <c r="AD14" i="2"/>
  <c r="AD13" i="2"/>
  <c r="AD18" i="2"/>
  <c r="AD7" i="2"/>
  <c r="AD10" i="2"/>
  <c r="P17" i="2"/>
  <c r="AD4" i="2"/>
  <c r="P16" i="2"/>
  <c r="P5" i="2"/>
  <c r="AD11" i="2"/>
  <c r="P18" i="2"/>
  <c r="AD16" i="2"/>
  <c r="P11" i="2"/>
  <c r="AD5" i="2"/>
  <c r="P19" i="2"/>
  <c r="AD17" i="2"/>
  <c r="N17" i="2"/>
  <c r="AB6" i="2"/>
  <c r="N14" i="2"/>
  <c r="N5" i="2"/>
  <c r="N6" i="2"/>
  <c r="N9" i="2"/>
  <c r="AB17" i="2"/>
  <c r="N18" i="2"/>
  <c r="AB11" i="2"/>
  <c r="N19" i="2"/>
  <c r="N11" i="2"/>
  <c r="N10" i="2"/>
  <c r="N16" i="2"/>
  <c r="N4" i="2"/>
  <c r="N12" i="2"/>
  <c r="AB14" i="2"/>
  <c r="AB9" i="2"/>
  <c r="AB13" i="2"/>
  <c r="AB5" i="2"/>
  <c r="AB10" i="2"/>
  <c r="AB8" i="2"/>
  <c r="N8" i="2"/>
  <c r="AB12" i="2"/>
  <c r="AB19" i="2"/>
  <c r="AB4" i="2"/>
  <c r="N13" i="2"/>
  <c r="AB7" i="2"/>
  <c r="N7" i="2"/>
  <c r="AB16" i="2"/>
  <c r="AB18" i="2"/>
  <c r="N15" i="2"/>
  <c r="AB15" i="2"/>
  <c r="P15" i="2"/>
  <c r="AD15" i="2"/>
  <c r="AA20" i="2" l="1"/>
  <c r="AQ21" i="2"/>
  <c r="L20" i="2"/>
  <c r="AP21" i="2"/>
  <c r="Z20" i="2"/>
  <c r="O20" i="2"/>
  <c r="AC20" i="2"/>
  <c r="AM21" i="2"/>
  <c r="AR21" i="2"/>
  <c r="M20" i="2"/>
  <c r="K20" i="2"/>
  <c r="AO21" i="2"/>
  <c r="Y20" i="2"/>
  <c r="AN21" i="2"/>
  <c r="N20" i="2"/>
  <c r="P20" i="2"/>
  <c r="AB20" i="2"/>
  <c r="AD20" i="2"/>
</calcChain>
</file>

<file path=xl/sharedStrings.xml><?xml version="1.0" encoding="utf-8"?>
<sst xmlns="http://schemas.openxmlformats.org/spreadsheetml/2006/main" count="7267" uniqueCount="2571">
  <si>
    <t>Alisier blanc ; Sorbier des Alpes</t>
  </si>
  <si>
    <t>Sorbier des oiseleurs ; Sorbier des oiseaux ; Sorbier des grives</t>
  </si>
  <si>
    <r>
      <t xml:space="preserve">Styphnolobium
   </t>
    </r>
    <r>
      <rPr>
        <i/>
        <sz val="11"/>
        <color indexed="23"/>
        <rFont val="Arial Nova Cond Light"/>
        <family val="2"/>
      </rPr>
      <t xml:space="preserve">Sophora </t>
    </r>
  </si>
  <si>
    <r>
      <t xml:space="preserve">japonicum
   </t>
    </r>
    <r>
      <rPr>
        <i/>
        <sz val="11"/>
        <color indexed="23"/>
        <rFont val="Arial Nova Cond Light"/>
        <family val="2"/>
      </rPr>
      <t xml:space="preserve">japonica </t>
    </r>
  </si>
  <si>
    <r>
      <t xml:space="preserve">FABACEAE (LEGUMINOSAE) │ </t>
    </r>
    <r>
      <rPr>
        <sz val="9"/>
        <color indexed="23"/>
        <rFont val="Arial Nova Cond Light"/>
        <family val="2"/>
      </rPr>
      <t>PAPILIONACEAE</t>
    </r>
    <r>
      <rPr>
        <sz val="9"/>
        <color indexed="8"/>
        <rFont val="Arial Nova Cond Light"/>
        <family val="2"/>
      </rPr>
      <t xml:space="preserve">
</t>
    </r>
  </si>
  <si>
    <t xml:space="preserve">Sophora du Japon
</t>
  </si>
  <si>
    <t xml:space="preserve">Sophora du Japon pleureur
</t>
  </si>
  <si>
    <t xml:space="preserve">'Pendula'
</t>
  </si>
  <si>
    <r>
      <t xml:space="preserve">Tetradium
   </t>
    </r>
    <r>
      <rPr>
        <i/>
        <sz val="11"/>
        <color indexed="23"/>
        <rFont val="Arial Nova Cond Light"/>
        <family val="2"/>
      </rPr>
      <t>Euodia</t>
    </r>
  </si>
  <si>
    <r>
      <t xml:space="preserve">daniellii 
</t>
    </r>
    <r>
      <rPr>
        <i/>
        <sz val="11"/>
        <color indexed="23"/>
        <rFont val="Arial Nova Cond Light"/>
        <family val="2"/>
      </rPr>
      <t xml:space="preserve">    daniellii </t>
    </r>
  </si>
  <si>
    <t xml:space="preserve">RUTACEAE
</t>
  </si>
  <si>
    <t xml:space="preserve">Arbre à miel ; Arbre aux abeilles
</t>
  </si>
  <si>
    <r>
      <t xml:space="preserve">tomentosa
   </t>
    </r>
    <r>
      <rPr>
        <i/>
        <sz val="11"/>
        <color indexed="23"/>
        <rFont val="Arial Nova Cond Light"/>
        <family val="2"/>
      </rPr>
      <t>argentea</t>
    </r>
  </si>
  <si>
    <r>
      <t xml:space="preserve">Tilia
   </t>
    </r>
    <r>
      <rPr>
        <i/>
        <sz val="11"/>
        <color indexed="23"/>
        <rFont val="Arial Nova Cond Light"/>
        <family val="2"/>
      </rPr>
      <t>Tilia</t>
    </r>
  </si>
  <si>
    <r>
      <t xml:space="preserve">MALVACEAE │ </t>
    </r>
    <r>
      <rPr>
        <sz val="9"/>
        <color indexed="23"/>
        <rFont val="Arial Nova Cond Light"/>
        <family val="2"/>
      </rPr>
      <t>TILIACEAE</t>
    </r>
    <r>
      <rPr>
        <sz val="9"/>
        <color indexed="8"/>
        <rFont val="Arial Nova Cond Light"/>
        <family val="2"/>
      </rPr>
      <t xml:space="preserve">
</t>
    </r>
  </si>
  <si>
    <t xml:space="preserve">Tilleul argenté
</t>
  </si>
  <si>
    <t>Tilleul à petites feuilles ; Tilleul à feuilles en cœur</t>
  </si>
  <si>
    <t>Tilleul à grandes feuilles ; Tilleul de Hollande</t>
  </si>
  <si>
    <r>
      <t xml:space="preserve">Toona
   </t>
    </r>
    <r>
      <rPr>
        <i/>
        <sz val="11"/>
        <color indexed="23"/>
        <rFont val="Arial Nova Cond Light"/>
        <family val="2"/>
      </rPr>
      <t>Cedrela</t>
    </r>
  </si>
  <si>
    <r>
      <t xml:space="preserve">sinensis
</t>
    </r>
    <r>
      <rPr>
        <i/>
        <sz val="11"/>
        <color indexed="23"/>
        <rFont val="Arial Nova Cond Light"/>
        <family val="2"/>
      </rPr>
      <t xml:space="preserve">   sinensis</t>
    </r>
  </si>
  <si>
    <t xml:space="preserve">MELIACEAE
</t>
  </si>
  <si>
    <t xml:space="preserve">'Flamingo'
</t>
  </si>
  <si>
    <t xml:space="preserve">Acajou de Chine
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</si>
  <si>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europaea</t>
    </r>
  </si>
  <si>
    <t>AP</t>
  </si>
  <si>
    <t>III</t>
  </si>
  <si>
    <t>IV</t>
  </si>
  <si>
    <t>V</t>
  </si>
  <si>
    <t>PH</t>
  </si>
  <si>
    <t>WOODSIACEAE</t>
  </si>
  <si>
    <t>Fougère femelle ; Athyrion ; Athyrie</t>
  </si>
  <si>
    <r>
      <t xml:space="preserve">Asplenium
   </t>
    </r>
    <r>
      <rPr>
        <i/>
        <sz val="11"/>
        <color indexed="23"/>
        <rFont val="Arial Nova Cond Light"/>
        <family val="2"/>
      </rPr>
      <t>Phyllitis</t>
    </r>
  </si>
  <si>
    <r>
      <t xml:space="preserve">scolopendrium
   </t>
    </r>
    <r>
      <rPr>
        <i/>
        <sz val="11"/>
        <color indexed="23"/>
        <rFont val="Arial Nova Cond Light"/>
        <family val="2"/>
      </rPr>
      <t>scolopendrium</t>
    </r>
  </si>
  <si>
    <t xml:space="preserve">Fougère scolopendre ; Scolopendre à langue de boeuf
</t>
  </si>
  <si>
    <t>Nénuphar blanc</t>
  </si>
  <si>
    <t>'Niger' ; 'Nigrescens'</t>
  </si>
  <si>
    <t>'Fatisgiata' ; 'Pyramidalis'</t>
  </si>
  <si>
    <t>Palmier chanvre ; Palmier rustique</t>
  </si>
  <si>
    <t>'Goldcrest'</t>
  </si>
  <si>
    <t>Myrtus</t>
  </si>
  <si>
    <t>Myrte</t>
  </si>
  <si>
    <t xml:space="preserve">MALVACEAE
</t>
  </si>
  <si>
    <r>
      <t xml:space="preserve">Abutilon
   </t>
    </r>
    <r>
      <rPr>
        <i/>
        <sz val="11"/>
        <color indexed="23"/>
        <rFont val="Arial Nova Cond Light"/>
        <family val="2"/>
      </rPr>
      <t>Abutilon</t>
    </r>
  </si>
  <si>
    <r>
      <t xml:space="preserve">striatum
</t>
    </r>
    <r>
      <rPr>
        <i/>
        <sz val="11"/>
        <color indexed="23"/>
        <rFont val="Arial Nova Cond Light"/>
        <family val="2"/>
      </rPr>
      <t xml:space="preserve">   pictum</t>
    </r>
  </si>
  <si>
    <r>
      <t xml:space="preserve">PLANTAGINACEAE │ </t>
    </r>
    <r>
      <rPr>
        <sz val="9"/>
        <color indexed="23"/>
        <rFont val="Arial Nova Cond Light"/>
        <family val="2"/>
      </rPr>
      <t>SCROPHULARIACEAE</t>
    </r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</si>
  <si>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tuberhybrida</t>
    </r>
  </si>
  <si>
    <t>Bégonia tubéreux</t>
  </si>
  <si>
    <t>Bidens</t>
  </si>
  <si>
    <t xml:space="preserve">multifida   </t>
  </si>
  <si>
    <t>Calendula</t>
  </si>
  <si>
    <t>Calibrachoa</t>
  </si>
  <si>
    <t xml:space="preserve">Celosia </t>
  </si>
  <si>
    <t xml:space="preserve">argentea </t>
  </si>
  <si>
    <t>Cleome</t>
  </si>
  <si>
    <t xml:space="preserve">Cosmos </t>
  </si>
  <si>
    <t>bipinnatus</t>
  </si>
  <si>
    <t>Diascia</t>
  </si>
  <si>
    <t xml:space="preserve">Euryops </t>
  </si>
  <si>
    <t>chrysanthemoides</t>
  </si>
  <si>
    <t>Brachycome ; Brachyscome multifide</t>
  </si>
  <si>
    <t>ferulifolia</t>
  </si>
  <si>
    <t>Bidens à feuilles de férule</t>
  </si>
  <si>
    <t>Souci des jardins ; Souci officinale</t>
  </si>
  <si>
    <t>Cléome épineux ; Fleur Araignée</t>
  </si>
  <si>
    <t>Cosmos bipenné</t>
  </si>
  <si>
    <t>Œillet de chine</t>
  </si>
  <si>
    <t>barberae</t>
  </si>
  <si>
    <t>Euryops à fleurs de Chrysanthème</t>
  </si>
  <si>
    <t>AMARANTHACEAE</t>
  </si>
  <si>
    <t>SCROPHULARIACEAE</t>
  </si>
  <si>
    <r>
      <t xml:space="preserve">CLEOMACEAE │ </t>
    </r>
    <r>
      <rPr>
        <sz val="9"/>
        <color indexed="23"/>
        <rFont val="Arial Nova Cond Light"/>
        <family val="2"/>
      </rPr>
      <t>BRASSICACEAE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CAPPARACEAE</t>
    </r>
  </si>
  <si>
    <t xml:space="preserve">Lathyrus </t>
  </si>
  <si>
    <t>odoratus</t>
  </si>
  <si>
    <r>
      <t>FABACEAE</t>
    </r>
    <r>
      <rPr>
        <sz val="9"/>
        <color indexed="23"/>
        <rFont val="Arial Nova Cond Light"/>
        <family val="2"/>
      </rPr>
      <t xml:space="preserve"> (LEGUMINOAE)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PAPILIONACEAE</t>
    </r>
  </si>
  <si>
    <t>Pois de senteur ; Gesse odorante</t>
  </si>
  <si>
    <r>
      <t xml:space="preserve">Iresine
   </t>
    </r>
    <r>
      <rPr>
        <i/>
        <sz val="11"/>
        <color indexed="23"/>
        <rFont val="Arial Nova Cond Light"/>
        <family val="2"/>
      </rPr>
      <t>Achyranthes</t>
    </r>
  </si>
  <si>
    <r>
      <t xml:space="preserve">herbstii
   </t>
    </r>
    <r>
      <rPr>
        <i/>
        <sz val="11"/>
        <color indexed="23"/>
        <rFont val="Arial Nova Cond Light"/>
        <family val="2"/>
      </rPr>
      <t>verschaffeltii</t>
    </r>
  </si>
  <si>
    <t xml:space="preserve">Irésine d'Herbst
</t>
  </si>
  <si>
    <t xml:space="preserve">AMARANTHACEAE
</t>
  </si>
  <si>
    <r>
      <t>BRASSICACEAE</t>
    </r>
    <r>
      <rPr>
        <sz val="9"/>
        <color indexed="23"/>
        <rFont val="Arial Nova Cond Light"/>
        <family val="2"/>
      </rPr>
      <t xml:space="preserve"> (CRUCIFERAE)</t>
    </r>
  </si>
  <si>
    <r>
      <t xml:space="preserve">Lobularia
   </t>
    </r>
    <r>
      <rPr>
        <i/>
        <sz val="11"/>
        <color indexed="23"/>
        <rFont val="Arial Nova Cond Light"/>
        <family val="2"/>
      </rPr>
      <t>Alyssum</t>
    </r>
  </si>
  <si>
    <r>
      <t xml:space="preserve">maritima
   </t>
    </r>
    <r>
      <rPr>
        <i/>
        <sz val="11"/>
        <color indexed="23"/>
        <rFont val="Arial Nova Cond Light"/>
        <family val="2"/>
      </rPr>
      <t>maritimum</t>
    </r>
  </si>
  <si>
    <r>
      <t>BRASSICACEAE</t>
    </r>
    <r>
      <rPr>
        <sz val="9"/>
        <color indexed="23"/>
        <rFont val="Arial Nova Cond Light"/>
        <family val="2"/>
      </rPr>
      <t xml:space="preserve"> (CRUCIFERAE)</t>
    </r>
    <r>
      <rPr>
        <sz val="9"/>
        <color indexed="8"/>
        <rFont val="Arial Nova Cond Light"/>
        <family val="2"/>
      </rPr>
      <t xml:space="preserve">
</t>
    </r>
  </si>
  <si>
    <t xml:space="preserve">Lobulaire maritime ; Alysse odorante ; Alysse maritime
</t>
  </si>
  <si>
    <t xml:space="preserve">Plectranthus </t>
  </si>
  <si>
    <t>Portulaca</t>
  </si>
  <si>
    <t>Pourpier à grandes fleurs</t>
  </si>
  <si>
    <t>farinacea</t>
  </si>
  <si>
    <t>Sauge bleue ; Sauge farineuse</t>
  </si>
  <si>
    <t>forsteri</t>
  </si>
  <si>
    <t xml:space="preserve">Coleus ; Plectranthe fausse-scutellaire
</t>
  </si>
  <si>
    <r>
      <t xml:space="preserve">Plectranthus
</t>
    </r>
    <r>
      <rPr>
        <i/>
        <sz val="11"/>
        <color indexed="23"/>
        <rFont val="Arial Nova Cond Light"/>
        <family val="2"/>
      </rPr>
      <t xml:space="preserve">   Coleus
   Solenostemon</t>
    </r>
  </si>
  <si>
    <r>
      <t xml:space="preserve">scutellarioides
</t>
    </r>
    <r>
      <rPr>
        <i/>
        <sz val="11"/>
        <color indexed="23"/>
        <rFont val="Arial Nova Cond Light"/>
        <family val="2"/>
      </rPr>
      <t xml:space="preserve">   scutellarioides
   blumei</t>
    </r>
  </si>
  <si>
    <r>
      <t xml:space="preserve">LAMIACEAE │ </t>
    </r>
    <r>
      <rPr>
        <sz val="9"/>
        <color indexed="23"/>
        <rFont val="Arial Nova Cond Light"/>
        <family val="2"/>
      </rPr>
      <t>LABIATAE</t>
    </r>
    <r>
      <rPr>
        <sz val="9"/>
        <color indexed="8"/>
        <rFont val="Arial Nova Cond Light"/>
        <family val="2"/>
      </rPr>
      <t xml:space="preserve">
</t>
    </r>
  </si>
  <si>
    <t>Sanvitalia</t>
  </si>
  <si>
    <t>procumbens</t>
  </si>
  <si>
    <t>Tagetes</t>
  </si>
  <si>
    <t>erecta</t>
  </si>
  <si>
    <t>Rose d’inde</t>
  </si>
  <si>
    <t>PORTULACACEAE</t>
  </si>
  <si>
    <t>Alternanthera</t>
  </si>
  <si>
    <r>
      <t xml:space="preserve">Argyranthemum
   </t>
    </r>
    <r>
      <rPr>
        <i/>
        <sz val="11"/>
        <color indexed="23"/>
        <rFont val="Arial Nova Cond Light"/>
        <family val="2"/>
      </rPr>
      <t>Anthemis</t>
    </r>
  </si>
  <si>
    <r>
      <t xml:space="preserve">frutescens
   </t>
    </r>
    <r>
      <rPr>
        <i/>
        <sz val="11"/>
        <color indexed="23"/>
        <rFont val="Arial Nova Cond Light"/>
        <family val="2"/>
      </rPr>
      <t>frutescens</t>
    </r>
  </si>
  <si>
    <t>Brassica</t>
  </si>
  <si>
    <t>olearia</t>
  </si>
  <si>
    <t>Chou d'ornement</t>
  </si>
  <si>
    <t>Brugmansia</t>
  </si>
  <si>
    <t>arborea</t>
  </si>
  <si>
    <t>Brugmansia en arbre</t>
  </si>
  <si>
    <t>Echeveria</t>
  </si>
  <si>
    <t>elegans</t>
  </si>
  <si>
    <t>Echeveria élégant</t>
  </si>
  <si>
    <t>Fuchsia de Magellan</t>
  </si>
  <si>
    <t>Gazania</t>
  </si>
  <si>
    <t>Heliotropium</t>
  </si>
  <si>
    <t>Héliotrope</t>
  </si>
  <si>
    <r>
      <t xml:space="preserve">BORAGINACEAE │ </t>
    </r>
    <r>
      <rPr>
        <sz val="9"/>
        <color indexed="23"/>
        <rFont val="Arial Nova Cond Light"/>
        <family val="2"/>
      </rPr>
      <t>HELIOTROPIACEAE</t>
    </r>
  </si>
  <si>
    <t xml:space="preserve">Ipomoea </t>
  </si>
  <si>
    <t>Ipomée ; Volubilis des jardins</t>
  </si>
  <si>
    <t>Lantana</t>
  </si>
  <si>
    <t>camara</t>
  </si>
  <si>
    <r>
      <t xml:space="preserve">Lycianthes
   </t>
    </r>
    <r>
      <rPr>
        <i/>
        <sz val="11"/>
        <color indexed="23"/>
        <rFont val="Arial Nova Cond Light"/>
        <family val="2"/>
      </rPr>
      <t>Solanum</t>
    </r>
  </si>
  <si>
    <r>
      <t xml:space="preserve">rantonnei
   </t>
    </r>
    <r>
      <rPr>
        <i/>
        <sz val="11"/>
        <color indexed="23"/>
        <rFont val="Arial Nova Cond Light"/>
        <family val="2"/>
      </rPr>
      <t>rantonnetii</t>
    </r>
  </si>
  <si>
    <t xml:space="preserve">Solanum arbustif
</t>
  </si>
  <si>
    <t xml:space="preserve">SOLANACEAE
</t>
  </si>
  <si>
    <t>Mimulus</t>
  </si>
  <si>
    <t>aurantiacus</t>
  </si>
  <si>
    <r>
      <t xml:space="preserve">PHYRMACEAE │ </t>
    </r>
    <r>
      <rPr>
        <sz val="9"/>
        <color indexed="23"/>
        <rFont val="Arial Nova Cond Light"/>
        <family val="2"/>
      </rPr>
      <t>SCROPHULARIACEAE</t>
    </r>
  </si>
  <si>
    <t>Nemesia</t>
  </si>
  <si>
    <t>strumosa</t>
  </si>
  <si>
    <t>Némésia</t>
  </si>
  <si>
    <t xml:space="preserve">Thunbergia </t>
  </si>
  <si>
    <t>alata</t>
  </si>
  <si>
    <t>Suzanne aux yeux noirs</t>
  </si>
  <si>
    <t xml:space="preserve">Zinnia </t>
  </si>
  <si>
    <t>Zinnia</t>
  </si>
  <si>
    <t>cornuta</t>
  </si>
  <si>
    <t>Petite Pensée ; Violette cornue</t>
  </si>
  <si>
    <t xml:space="preserve">Primula </t>
  </si>
  <si>
    <t>acaulis</t>
  </si>
  <si>
    <t>Primevère des jardins</t>
  </si>
  <si>
    <t>PRIMULACEAE</t>
  </si>
  <si>
    <t xml:space="preserve">Papaver </t>
  </si>
  <si>
    <t>nudicaule</t>
  </si>
  <si>
    <t>Pavot d'Islande</t>
  </si>
  <si>
    <t xml:space="preserve">Myosotis </t>
  </si>
  <si>
    <t>alpestris</t>
  </si>
  <si>
    <t>Myosotis</t>
  </si>
  <si>
    <r>
      <t xml:space="preserve">Lunaria
   </t>
    </r>
    <r>
      <rPr>
        <i/>
        <sz val="11"/>
        <color indexed="23"/>
        <rFont val="Arial Nova Cond Light"/>
        <family val="2"/>
      </rPr>
      <t>Lunaria</t>
    </r>
  </si>
  <si>
    <r>
      <t xml:space="preserve">annua
   </t>
    </r>
    <r>
      <rPr>
        <i/>
        <sz val="11"/>
        <color indexed="23"/>
        <rFont val="Arial Nova Cond Light"/>
        <family val="2"/>
      </rPr>
      <t>biennis</t>
    </r>
  </si>
  <si>
    <t xml:space="preserve">Lunaire ; Monnaie du Pape
</t>
  </si>
  <si>
    <t>cheiri</t>
  </si>
  <si>
    <t>Erysimum</t>
  </si>
  <si>
    <t>Giroflée ravenelle ; Giroflée des murailles</t>
  </si>
  <si>
    <t>barbatus</t>
  </si>
  <si>
    <t>Œillet des poètes</t>
  </si>
  <si>
    <t xml:space="preserve">Bellis </t>
  </si>
  <si>
    <t>perennis</t>
  </si>
  <si>
    <t>Pâquerette</t>
  </si>
  <si>
    <t xml:space="preserve">Allium </t>
  </si>
  <si>
    <t>aflatunense</t>
  </si>
  <si>
    <t>Ail d'ornement</t>
  </si>
  <si>
    <t>nemorosa</t>
  </si>
  <si>
    <t>Anémone des bois</t>
  </si>
  <si>
    <t xml:space="preserve">Canna </t>
  </si>
  <si>
    <t>Balisier</t>
  </si>
  <si>
    <t>Crocus</t>
  </si>
  <si>
    <t xml:space="preserve">Dahlia </t>
  </si>
  <si>
    <t>Fritillaria</t>
  </si>
  <si>
    <t>imperialis</t>
  </si>
  <si>
    <t>Galanthus</t>
  </si>
  <si>
    <t>nivalis</t>
  </si>
  <si>
    <t>Perce-neige</t>
  </si>
  <si>
    <t xml:space="preserve">Gladiolus </t>
  </si>
  <si>
    <t>Glaïeul</t>
  </si>
  <si>
    <t xml:space="preserve">Hyacinthus </t>
  </si>
  <si>
    <t xml:space="preserve">Iris </t>
  </si>
  <si>
    <t xml:space="preserve">Lilium </t>
  </si>
  <si>
    <t>longiflorum</t>
  </si>
  <si>
    <t>Lis de Pâques</t>
  </si>
  <si>
    <t>speciosum</t>
  </si>
  <si>
    <t>Lis</t>
  </si>
  <si>
    <t>Muscari</t>
  </si>
  <si>
    <t>armeniacum</t>
  </si>
  <si>
    <t xml:space="preserve">Narcissus </t>
  </si>
  <si>
    <t xml:space="preserve">Ranunculus </t>
  </si>
  <si>
    <t>asiaticus</t>
  </si>
  <si>
    <t>Renoncule des fleuristes</t>
  </si>
  <si>
    <t>Scilla</t>
  </si>
  <si>
    <t>siberica</t>
  </si>
  <si>
    <t xml:space="preserve">Tulipa </t>
  </si>
  <si>
    <t>Tulipe</t>
  </si>
  <si>
    <t>filipendulina</t>
  </si>
  <si>
    <t xml:space="preserve">Alstroemeria </t>
  </si>
  <si>
    <t>Lys des incas</t>
  </si>
  <si>
    <t>Amaranthus</t>
  </si>
  <si>
    <t>caudatus</t>
  </si>
  <si>
    <t>coronaria</t>
  </si>
  <si>
    <t>Antirrhinum</t>
  </si>
  <si>
    <t xml:space="preserve">Aspidistra </t>
  </si>
  <si>
    <t>elatior</t>
  </si>
  <si>
    <t>Callistephus</t>
  </si>
  <si>
    <t>Convallaria</t>
  </si>
  <si>
    <t>majalis</t>
  </si>
  <si>
    <t>Muguet</t>
  </si>
  <si>
    <t>caryophyllus</t>
  </si>
  <si>
    <t>Echinops</t>
  </si>
  <si>
    <t>ritro</t>
  </si>
  <si>
    <t>Eremurus</t>
  </si>
  <si>
    <t xml:space="preserve">Freesia </t>
  </si>
  <si>
    <t>Freesia</t>
  </si>
  <si>
    <r>
      <t xml:space="preserve">scolopendrium
 </t>
    </r>
    <r>
      <rPr>
        <i/>
        <sz val="11"/>
        <color indexed="23"/>
        <rFont val="Arial Nova Cond Light"/>
        <family val="2"/>
      </rPr>
      <t>scolopendrium</t>
    </r>
  </si>
  <si>
    <t xml:space="preserve">ASPLENIACEAE
</t>
  </si>
  <si>
    <t xml:space="preserve">Fougère scolopendre ; Scolopendre
</t>
  </si>
  <si>
    <t>#</t>
  </si>
  <si>
    <t>Actinidia</t>
  </si>
  <si>
    <t>Kiwi</t>
  </si>
  <si>
    <t xml:space="preserve">Castanea </t>
  </si>
  <si>
    <t>Châtaignier</t>
  </si>
  <si>
    <t>Corylus</t>
  </si>
  <si>
    <t>avellana</t>
  </si>
  <si>
    <t xml:space="preserve">Cydonia </t>
  </si>
  <si>
    <t>Cognassier</t>
  </si>
  <si>
    <t xml:space="preserve">Diospyros </t>
  </si>
  <si>
    <t>kaki</t>
  </si>
  <si>
    <t xml:space="preserve">Ficus </t>
  </si>
  <si>
    <t>carica</t>
  </si>
  <si>
    <t>Figuier</t>
  </si>
  <si>
    <t xml:space="preserve">Juglans </t>
  </si>
  <si>
    <t>regia</t>
  </si>
  <si>
    <t>Noyer commun</t>
  </si>
  <si>
    <t>domestica</t>
  </si>
  <si>
    <t xml:space="preserve">Prunus </t>
  </si>
  <si>
    <t>Amandier</t>
  </si>
  <si>
    <t>armeniaca</t>
  </si>
  <si>
    <t xml:space="preserve">Abricotier </t>
  </si>
  <si>
    <t>Prunier</t>
  </si>
  <si>
    <t>persica</t>
  </si>
  <si>
    <t>Pêcher</t>
  </si>
  <si>
    <t xml:space="preserve">Pyrus </t>
  </si>
  <si>
    <t>communis</t>
  </si>
  <si>
    <t>Poirier</t>
  </si>
  <si>
    <t xml:space="preserve">Ribes </t>
  </si>
  <si>
    <t>nigrum</t>
  </si>
  <si>
    <t>rubrum</t>
  </si>
  <si>
    <t>Groseillier à grappes</t>
  </si>
  <si>
    <t>uva-crispa</t>
  </si>
  <si>
    <t>Groseillier à maquereaux</t>
  </si>
  <si>
    <t xml:space="preserve">Rubus </t>
  </si>
  <si>
    <t>idaeus</t>
  </si>
  <si>
    <t>Framboisier</t>
  </si>
  <si>
    <t xml:space="preserve">Vaccinium </t>
  </si>
  <si>
    <t>Myrtille</t>
  </si>
  <si>
    <t xml:space="preserve">Vitis </t>
  </si>
  <si>
    <t>vinifera</t>
  </si>
  <si>
    <t>Vigne</t>
  </si>
  <si>
    <t>ARBRES ET ARBUSTES FRUITIERS</t>
  </si>
  <si>
    <t>ACTINIDIACEAE</t>
  </si>
  <si>
    <t>FAGACEAE</t>
  </si>
  <si>
    <t>EBENACEAE</t>
  </si>
  <si>
    <t>MORACEAE</t>
  </si>
  <si>
    <t>JUGLANDACEAE</t>
  </si>
  <si>
    <t>GROSSULARIACEAE</t>
  </si>
  <si>
    <t>ERICACEAE</t>
  </si>
  <si>
    <t>VITACEAE</t>
  </si>
  <si>
    <r>
      <t xml:space="preserve">BETULACEAE │ </t>
    </r>
    <r>
      <rPr>
        <sz val="9"/>
        <color indexed="23"/>
        <rFont val="Arial Nova Cond Light"/>
        <family val="2"/>
      </rPr>
      <t>CORYLACEAE</t>
    </r>
  </si>
  <si>
    <t>Nombreuses variétés</t>
  </si>
  <si>
    <t>chinensis</t>
  </si>
  <si>
    <t>Noisetier ; Coudrier</t>
  </si>
  <si>
    <t>Kaki ; Plaqueminier du Japon</t>
  </si>
  <si>
    <t>oblonga</t>
  </si>
  <si>
    <r>
      <t xml:space="preserve">Malus 
 </t>
    </r>
    <r>
      <rPr>
        <i/>
        <sz val="11"/>
        <color indexed="23"/>
        <rFont val="Arial Nova Cond Light"/>
        <family val="2"/>
      </rPr>
      <t>Malus</t>
    </r>
  </si>
  <si>
    <r>
      <t xml:space="preserve">domestica
 </t>
    </r>
    <r>
      <rPr>
        <i/>
        <sz val="11"/>
        <color indexed="23"/>
        <rFont val="Arial Nova Cond Light"/>
        <family val="2"/>
      </rPr>
      <t>pumila</t>
    </r>
  </si>
  <si>
    <t xml:space="preserve">Pommier
</t>
  </si>
  <si>
    <t xml:space="preserve">ROSACEAE
</t>
  </si>
  <si>
    <t xml:space="preserve">Nombreuses variétés
</t>
  </si>
  <si>
    <r>
      <t xml:space="preserve">Crataegus
</t>
    </r>
    <r>
      <rPr>
        <i/>
        <sz val="11"/>
        <color indexed="23"/>
        <rFont val="Arial Nova Cond Light"/>
        <family val="2"/>
      </rPr>
      <t xml:space="preserve"> Mespilus</t>
    </r>
  </si>
  <si>
    <r>
      <t xml:space="preserve">germanica
 </t>
    </r>
    <r>
      <rPr>
        <i/>
        <sz val="11"/>
        <color indexed="23"/>
        <rFont val="Arial Nova Cond Light"/>
        <family val="2"/>
      </rPr>
      <t>germanica</t>
    </r>
  </si>
  <si>
    <t xml:space="preserve">Néflier commun ; Néflier d'Allemagne
</t>
  </si>
  <si>
    <t>dulcis</t>
  </si>
  <si>
    <t>cerasus</t>
  </si>
  <si>
    <t xml:space="preserve">Cerisier acide ; Cerisier aigre ; Griottier </t>
  </si>
  <si>
    <t>kolomikta</t>
  </si>
  <si>
    <t>Akebia</t>
  </si>
  <si>
    <t>quinata</t>
  </si>
  <si>
    <t>Campsis</t>
  </si>
  <si>
    <t>Bignone de Chine</t>
  </si>
  <si>
    <t>Clématite</t>
  </si>
  <si>
    <t>Hedera</t>
  </si>
  <si>
    <t>colchica</t>
  </si>
  <si>
    <t>'Dentata Variegata'</t>
  </si>
  <si>
    <t>helix</t>
  </si>
  <si>
    <t>hibernica</t>
  </si>
  <si>
    <t>Lierre d'Irlande</t>
  </si>
  <si>
    <t>Hydrangea</t>
  </si>
  <si>
    <t>anomala</t>
  </si>
  <si>
    <t>Hortensia grimpant</t>
  </si>
  <si>
    <t>Jasminum</t>
  </si>
  <si>
    <t>nudiflorum</t>
  </si>
  <si>
    <t>Jasmin d'hiver</t>
  </si>
  <si>
    <t xml:space="preserve">Jasmin d'été </t>
  </si>
  <si>
    <t>Lonicera</t>
  </si>
  <si>
    <t>Chévrefeuille du Japon</t>
  </si>
  <si>
    <t>Parthenocissus</t>
  </si>
  <si>
    <t>tricuspidata</t>
  </si>
  <si>
    <t>'Robusta'</t>
  </si>
  <si>
    <t>Passiflora</t>
  </si>
  <si>
    <t>caerulea</t>
  </si>
  <si>
    <t>Rosa</t>
  </si>
  <si>
    <t>Rosier grimpant des jardins</t>
  </si>
  <si>
    <t>Schizophragma</t>
  </si>
  <si>
    <t>hydrangeoides</t>
  </si>
  <si>
    <t>Trachelospermum</t>
  </si>
  <si>
    <t>jasminoides</t>
  </si>
  <si>
    <t>coignetiae</t>
  </si>
  <si>
    <t>Vigne de Coignet</t>
  </si>
  <si>
    <t>Wisteria</t>
  </si>
  <si>
    <t>Glycine de Chine</t>
  </si>
  <si>
    <t>PLANTES GRIMPANTES</t>
  </si>
  <si>
    <t>LARDIZABALACEAE</t>
  </si>
  <si>
    <t>BIGNONIACEAE</t>
  </si>
  <si>
    <t>ARALIACEAE</t>
  </si>
  <si>
    <t>HYDRANGEACEAE</t>
  </si>
  <si>
    <t>OLEACEAE</t>
  </si>
  <si>
    <t>CAPRIFOLIACEAE</t>
  </si>
  <si>
    <t>PASSIFLORACEAE</t>
  </si>
  <si>
    <t>Akébie ; Akébie à cinq feuilles</t>
  </si>
  <si>
    <t>Lierre commun ; Lierre des bois ; Bourreau des arbres</t>
  </si>
  <si>
    <t>Lierre de Colchide panaché ; Lierre de Perse</t>
  </si>
  <si>
    <t>Vigne vierge à trois pointes ; Lierre de Boston</t>
  </si>
  <si>
    <t>Fleur de la passion ; Passiflore bleue</t>
  </si>
  <si>
    <t>Hydrangea du Japon ; Schizofragme du Japon</t>
  </si>
  <si>
    <t>Jasmin étoilé ; Faux jasmin ; Trachelosperme</t>
  </si>
  <si>
    <r>
      <t xml:space="preserve">Dregea
</t>
    </r>
    <r>
      <rPr>
        <i/>
        <sz val="11"/>
        <color indexed="23"/>
        <rFont val="Arial Nova Cond Light"/>
        <family val="2"/>
      </rPr>
      <t xml:space="preserve"> Wattakaka</t>
    </r>
  </si>
  <si>
    <r>
      <t xml:space="preserve">sinensis
</t>
    </r>
    <r>
      <rPr>
        <i/>
        <sz val="11"/>
        <color indexed="23"/>
        <rFont val="Arial Nova Cond Light"/>
        <family val="2"/>
      </rPr>
      <t xml:space="preserve"> sinensis</t>
    </r>
  </si>
  <si>
    <t xml:space="preserve">Drégée de Chine
</t>
  </si>
  <si>
    <t>ARBUSTES</t>
  </si>
  <si>
    <r>
      <t xml:space="preserve">CAPRIFOLIACEAE │ </t>
    </r>
    <r>
      <rPr>
        <sz val="9"/>
        <color indexed="23"/>
        <rFont val="Arial Nova Cond Light"/>
        <family val="2"/>
      </rPr>
      <t>LINNAEACEAE</t>
    </r>
  </si>
  <si>
    <t xml:space="preserve">Abelia </t>
  </si>
  <si>
    <t>Abélie à grandes fleurs</t>
  </si>
  <si>
    <t xml:space="preserve">MYRTACEAE
</t>
  </si>
  <si>
    <r>
      <t xml:space="preserve">Acca
 </t>
    </r>
    <r>
      <rPr>
        <i/>
        <sz val="11"/>
        <color indexed="23"/>
        <rFont val="Arial Nova Cond Light"/>
        <family val="2"/>
      </rPr>
      <t>Feijoa</t>
    </r>
  </si>
  <si>
    <r>
      <t xml:space="preserve">sellowiana
 </t>
    </r>
    <r>
      <rPr>
        <i/>
        <sz val="11"/>
        <color indexed="23"/>
        <rFont val="Arial Nova Cond Light"/>
        <family val="2"/>
      </rPr>
      <t>sellowiana</t>
    </r>
  </si>
  <si>
    <t xml:space="preserve">Feijoa ; Goyave-ananas ; Goyavier du Brésil
</t>
  </si>
  <si>
    <r>
      <t xml:space="preserve">SAPINDACEAE │ </t>
    </r>
    <r>
      <rPr>
        <sz val="9"/>
        <color indexed="23"/>
        <rFont val="Arial Nova Cond Light"/>
        <family val="2"/>
      </rPr>
      <t>ACERACEAE</t>
    </r>
    <r>
      <rPr>
        <sz val="9"/>
        <color indexed="8"/>
        <rFont val="Arial Nova Cond Light"/>
        <family val="2"/>
      </rPr>
      <t xml:space="preserve">                                                                                                                     </t>
    </r>
  </si>
  <si>
    <t>Acer</t>
  </si>
  <si>
    <t>palmatum</t>
  </si>
  <si>
    <t>Erable palmé ciselé</t>
  </si>
  <si>
    <t>Erable du Japon ; Erable japonais</t>
  </si>
  <si>
    <r>
      <t xml:space="preserve">SAPINDACEAE │ </t>
    </r>
    <r>
      <rPr>
        <sz val="9"/>
        <color indexed="23"/>
        <rFont val="Arial Nova Cond Light"/>
        <family val="2"/>
      </rPr>
      <t>HIPPOCASTANACEAE</t>
    </r>
    <r>
      <rPr>
        <sz val="9"/>
        <color indexed="8"/>
        <rFont val="Arial Nova Cond Light"/>
        <family val="2"/>
      </rPr>
      <t xml:space="preserve">                                                                                                                  </t>
    </r>
  </si>
  <si>
    <t>Aesculus</t>
  </si>
  <si>
    <t>parviflora</t>
  </si>
  <si>
    <t>Marronnier arbustif ; Pavier blanc</t>
  </si>
  <si>
    <r>
      <t xml:space="preserve">ASPARAGACEAE │ </t>
    </r>
    <r>
      <rPr>
        <sz val="9"/>
        <color indexed="23"/>
        <rFont val="Arial Nova Cond Light"/>
        <family val="2"/>
      </rPr>
      <t>AGAVACEAE</t>
    </r>
  </si>
  <si>
    <t>Agave</t>
  </si>
  <si>
    <t>americana</t>
  </si>
  <si>
    <t xml:space="preserve">Amelanchier </t>
  </si>
  <si>
    <t>Amélanchier</t>
  </si>
  <si>
    <t>Aralia</t>
  </si>
  <si>
    <t>elata</t>
  </si>
  <si>
    <t>Angélique en arbre</t>
  </si>
  <si>
    <t>Arbutus</t>
  </si>
  <si>
    <t>unedo</t>
  </si>
  <si>
    <t>Arbousier ; Arbre aux fraises</t>
  </si>
  <si>
    <t>Arctostaphylos</t>
  </si>
  <si>
    <t>uva-ursi</t>
  </si>
  <si>
    <t>Raisin d'ours ; Brusserole</t>
  </si>
  <si>
    <t>Aronia</t>
  </si>
  <si>
    <t>arbutifolia</t>
  </si>
  <si>
    <t>Aronie rouge ; Aronie à feuilles d'arbousier</t>
  </si>
  <si>
    <r>
      <t>AMARANTHACEAE │</t>
    </r>
    <r>
      <rPr>
        <sz val="9"/>
        <color indexed="23"/>
        <rFont val="Arial Nova Cond Light"/>
        <family val="2"/>
      </rPr>
      <t>CHENOPODIACEAE</t>
    </r>
  </si>
  <si>
    <t>Atriplex</t>
  </si>
  <si>
    <t>halimus</t>
  </si>
  <si>
    <t>Arroche ; Pourpier de mer ; Arroche marine</t>
  </si>
  <si>
    <r>
      <t xml:space="preserve">GARRYACEAE │ </t>
    </r>
    <r>
      <rPr>
        <sz val="9"/>
        <color indexed="23"/>
        <rFont val="Arial Nova Cond Light"/>
        <family val="2"/>
      </rPr>
      <t>AUCUBACEAE</t>
    </r>
  </si>
  <si>
    <t>Aucuba</t>
  </si>
  <si>
    <t>'Crotonifolia'</t>
  </si>
  <si>
    <t>Aucuba à feuilles de croton</t>
  </si>
  <si>
    <t xml:space="preserve">ERICACEAE
</t>
  </si>
  <si>
    <r>
      <t xml:space="preserve">Rhododendron
 </t>
    </r>
    <r>
      <rPr>
        <i/>
        <sz val="11"/>
        <color indexed="23"/>
        <rFont val="Arial Nova Cond Light"/>
        <family val="2"/>
      </rPr>
      <t>Azalea</t>
    </r>
  </si>
  <si>
    <r>
      <t xml:space="preserve">japonicum
 </t>
    </r>
    <r>
      <rPr>
        <i/>
        <sz val="11"/>
        <color indexed="23"/>
        <rFont val="Arial Nova Cond Light"/>
        <family val="2"/>
      </rPr>
      <t>japonica</t>
    </r>
  </si>
  <si>
    <t xml:space="preserve">Azalée japonaise
</t>
  </si>
  <si>
    <r>
      <t xml:space="preserve">molle
 </t>
    </r>
    <r>
      <rPr>
        <i/>
        <sz val="11"/>
        <color indexed="23"/>
        <rFont val="Arial Nova Cond Light"/>
        <family val="2"/>
      </rPr>
      <t>mollis</t>
    </r>
  </si>
  <si>
    <t xml:space="preserve">Azalée caduque
</t>
  </si>
  <si>
    <t>Berberis</t>
  </si>
  <si>
    <t>buxifolia</t>
  </si>
  <si>
    <t>Epine-vinette à feuilles de buis</t>
  </si>
  <si>
    <t>darwinii</t>
  </si>
  <si>
    <t>Epine-vinette de Darwin</t>
  </si>
  <si>
    <t>julianae</t>
  </si>
  <si>
    <t>Epine-vinette de Juliana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</si>
  <si>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media</t>
    </r>
  </si>
  <si>
    <t>Epine-vinette Park Juweel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</si>
  <si>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ottawensis</t>
    </r>
  </si>
  <si>
    <t>'Auricoma'</t>
  </si>
  <si>
    <t>Epine-vinette d'Ottawa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</si>
  <si>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stenophylla</t>
    </r>
  </si>
  <si>
    <t>Epine-vinette à feuilles étroites</t>
  </si>
  <si>
    <t>thunbergii</t>
  </si>
  <si>
    <t>'Atropurpurea'</t>
  </si>
  <si>
    <t>Epine-vinette de Thunberg pourpre</t>
  </si>
  <si>
    <t>verruculosa</t>
  </si>
  <si>
    <t>Epine-vinette vérruqueuse</t>
  </si>
  <si>
    <t>NYCTAGINACEAE</t>
  </si>
  <si>
    <t>Bougainvillea</t>
  </si>
  <si>
    <t>glabra</t>
  </si>
  <si>
    <t>Bougainvillier ; Bougainvillée</t>
  </si>
  <si>
    <r>
      <t xml:space="preserve">Brachyglottis
 </t>
    </r>
    <r>
      <rPr>
        <i/>
        <sz val="11"/>
        <color indexed="23"/>
        <rFont val="Arial Nova Cond Light"/>
        <family val="2"/>
      </rPr>
      <t>Senecio</t>
    </r>
  </si>
  <si>
    <r>
      <t xml:space="preserve">greyi
 </t>
    </r>
    <r>
      <rPr>
        <i/>
        <sz val="11"/>
        <color indexed="23"/>
        <rFont val="Arial Nova Cond Light"/>
        <family val="2"/>
      </rPr>
      <t>greyi</t>
    </r>
  </si>
  <si>
    <t xml:space="preserve">Sénécio ; Brachyglotte gris
</t>
  </si>
  <si>
    <t>Broussonetia</t>
  </si>
  <si>
    <t>papyrifera</t>
  </si>
  <si>
    <t>Mûrier à papier</t>
  </si>
  <si>
    <r>
      <t xml:space="preserve">SCROPHULARIACEAE │ </t>
    </r>
    <r>
      <rPr>
        <sz val="9"/>
        <color indexed="23"/>
        <rFont val="Arial Nova Cond Light"/>
        <family val="2"/>
      </rPr>
      <t>BUDDLEJACEAE</t>
    </r>
  </si>
  <si>
    <t>Buddleja</t>
  </si>
  <si>
    <t>davidii</t>
  </si>
  <si>
    <t>Arbre aux papillons</t>
  </si>
  <si>
    <t>Buxus</t>
  </si>
  <si>
    <t>Buis commun ; Buis toujours vert</t>
  </si>
  <si>
    <t>'Rotundifolia'</t>
  </si>
  <si>
    <t>Buis à feuilles rondes</t>
  </si>
  <si>
    <t>Buis à bordures</t>
  </si>
  <si>
    <r>
      <t xml:space="preserve">FABACEAE │ </t>
    </r>
    <r>
      <rPr>
        <sz val="9"/>
        <color indexed="23"/>
        <rFont val="Arial Nova Cond Light"/>
        <family val="2"/>
      </rPr>
      <t>LEGUMINOSAE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CAESALPINIACEAE</t>
    </r>
    <r>
      <rPr>
        <sz val="9"/>
        <color indexed="8"/>
        <rFont val="Arial Nova Cond Light"/>
        <family val="2"/>
      </rPr>
      <t xml:space="preserve">
</t>
    </r>
  </si>
  <si>
    <r>
      <t xml:space="preserve">Caesalpinia
 </t>
    </r>
    <r>
      <rPr>
        <i/>
        <sz val="11"/>
        <color indexed="23"/>
        <rFont val="Arial Nova Cond Light"/>
        <family val="2"/>
      </rPr>
      <t>Erythrostemon</t>
    </r>
  </si>
  <si>
    <r>
      <t xml:space="preserve">gilliesii
 </t>
    </r>
    <r>
      <rPr>
        <i/>
        <sz val="11"/>
        <color indexed="23"/>
        <rFont val="Arial Nova Cond Light"/>
        <family val="2"/>
      </rPr>
      <t>gilliesii</t>
    </r>
  </si>
  <si>
    <t xml:space="preserve">Oiseau de paradis ; Césalpinie de Gillies
</t>
  </si>
  <si>
    <t xml:space="preserve">ASPARAGACEAE
</t>
  </si>
  <si>
    <t xml:space="preserve">Asperge d’ornement ; Asperge à fleurs denses
</t>
  </si>
  <si>
    <t>Beaucarnea ; Arbre bouteille ; Pied d'éléphant</t>
  </si>
  <si>
    <t>Beaucarnea</t>
  </si>
  <si>
    <t>Chamaedora ; Chamédorée</t>
  </si>
  <si>
    <t>Chlorophytum</t>
  </si>
  <si>
    <t>comosum</t>
  </si>
  <si>
    <t>Chlorophytum ; Chlorophyte ; Plante araignée</t>
  </si>
  <si>
    <r>
      <t xml:space="preserve">Dypsis
   </t>
    </r>
    <r>
      <rPr>
        <i/>
        <sz val="11"/>
        <color indexed="23"/>
        <rFont val="Arial Nova Cond Light"/>
        <family val="2"/>
      </rPr>
      <t>Chrysalidocarpus</t>
    </r>
  </si>
  <si>
    <r>
      <t xml:space="preserve">lutescens
</t>
    </r>
    <r>
      <rPr>
        <i/>
        <sz val="11"/>
        <color indexed="23"/>
        <rFont val="Arial Nova Cond Light"/>
        <family val="2"/>
      </rPr>
      <t xml:space="preserve">   lutescens</t>
    </r>
  </si>
  <si>
    <t xml:space="preserve">Areca ; Palmier d'Arec ; Palmier doré
</t>
  </si>
  <si>
    <r>
      <t xml:space="preserve">ARECACEAE │ </t>
    </r>
    <r>
      <rPr>
        <sz val="9"/>
        <color indexed="23"/>
        <rFont val="Arial Nova Cond Light"/>
        <family val="2"/>
      </rPr>
      <t>PALMAE</t>
    </r>
    <r>
      <rPr>
        <sz val="9"/>
        <color indexed="8"/>
        <rFont val="Arial Nova Cond Light"/>
        <family val="2"/>
      </rPr>
      <t xml:space="preserve">
</t>
    </r>
  </si>
  <si>
    <t>Ctenanthe d'Oppenheim</t>
  </si>
  <si>
    <t>Papyrus ; Souchet</t>
  </si>
  <si>
    <t>Dieffenbachia ; Plante des sourds-muets</t>
  </si>
  <si>
    <t>seguine</t>
  </si>
  <si>
    <t>Dionée ; Gobe-mouche ; Attrape-mouche</t>
  </si>
  <si>
    <r>
      <t xml:space="preserve">braunii
</t>
    </r>
    <r>
      <rPr>
        <i/>
        <sz val="11"/>
        <color indexed="23"/>
        <rFont val="Arial Nova Cond Light"/>
        <family val="2"/>
      </rPr>
      <t xml:space="preserve">   sanderiana</t>
    </r>
  </si>
  <si>
    <r>
      <t xml:space="preserve">Dracaena
   </t>
    </r>
    <r>
      <rPr>
        <i/>
        <sz val="11"/>
        <color indexed="23"/>
        <rFont val="Arial Nova Cond Light"/>
        <family val="2"/>
      </rPr>
      <t>Dracaena</t>
    </r>
  </si>
  <si>
    <r>
      <t xml:space="preserve">ASPARAGACEAE │ </t>
    </r>
    <r>
      <rPr>
        <sz val="9"/>
        <color indexed="23"/>
        <rFont val="Arial Nova Cond Light"/>
        <family val="2"/>
      </rPr>
      <t>DRACAENACEAE</t>
    </r>
    <r>
      <rPr>
        <sz val="9"/>
        <color indexed="8"/>
        <rFont val="Arial Nova Cond Light"/>
        <family val="2"/>
      </rPr>
      <t xml:space="preserve">
</t>
    </r>
  </si>
  <si>
    <t xml:space="preserve">Dracaena Lucky Bambou
</t>
  </si>
  <si>
    <r>
      <t xml:space="preserve">Epipremnum
   </t>
    </r>
    <r>
      <rPr>
        <i/>
        <sz val="11"/>
        <color indexed="23"/>
        <rFont val="Arial Nova Cond Light"/>
        <family val="2"/>
      </rPr>
      <t>Scindapsus</t>
    </r>
  </si>
  <si>
    <t xml:space="preserve">Pothos ; Lierre du diable
</t>
  </si>
  <si>
    <t xml:space="preserve">ARACEAE
</t>
  </si>
  <si>
    <t>Figuier d'ornement ; Ficus</t>
  </si>
  <si>
    <t>pumila</t>
  </si>
  <si>
    <t>Fittonia ; Fittonie</t>
  </si>
  <si>
    <t>Howea ; Kentia de Forster</t>
  </si>
  <si>
    <t>Marante ; Dormeuse</t>
  </si>
  <si>
    <t>deliciosa</t>
  </si>
  <si>
    <t>Monstéra</t>
  </si>
  <si>
    <r>
      <t xml:space="preserve">acuminata
   </t>
    </r>
    <r>
      <rPr>
        <i/>
        <sz val="11"/>
        <color indexed="23"/>
        <rFont val="Arial Nova Cond Light"/>
        <family val="2"/>
      </rPr>
      <t>cavendishii</t>
    </r>
  </si>
  <si>
    <r>
      <t xml:space="preserve">Musa
   </t>
    </r>
    <r>
      <rPr>
        <i/>
        <sz val="11"/>
        <color indexed="23"/>
        <rFont val="Arial Nova Cond Light"/>
        <family val="2"/>
      </rPr>
      <t>Musa</t>
    </r>
  </si>
  <si>
    <t xml:space="preserve">MUSACEAE
</t>
  </si>
  <si>
    <t xml:space="preserve">Bananier nain
</t>
  </si>
  <si>
    <t>Fougère ; Fougère de Boston</t>
  </si>
  <si>
    <t>Chataignier de la Guyane ; Nois de Malabar</t>
  </si>
  <si>
    <t>Pachypodium ; Pachypode ; Palmier de Madagascar</t>
  </si>
  <si>
    <t>Canne d’aveugle ; Pépéromia ridé</t>
  </si>
  <si>
    <t>Piléa ; Plante aluminium</t>
  </si>
  <si>
    <t>bifurcatum</t>
  </si>
  <si>
    <t>Corne d’élan ; Corne de cerf</t>
  </si>
  <si>
    <t>Bambou d'appartement ; Pogonathère faux-panicum</t>
  </si>
  <si>
    <r>
      <t xml:space="preserve">Schefflera
</t>
    </r>
    <r>
      <rPr>
        <i/>
        <sz val="11"/>
        <color indexed="23"/>
        <rFont val="Arial Nova Cond Light"/>
        <family val="2"/>
      </rPr>
      <t xml:space="preserve">   Dizygotheca</t>
    </r>
  </si>
  <si>
    <r>
      <t xml:space="preserve">elegantissima
   </t>
    </r>
    <r>
      <rPr>
        <i/>
        <sz val="11"/>
        <color indexed="23"/>
        <rFont val="Arial Nova Cond Light"/>
        <family val="2"/>
      </rPr>
      <t>elegantissima</t>
    </r>
  </si>
  <si>
    <t xml:space="preserve">ARALIACEAE
</t>
  </si>
  <si>
    <t xml:space="preserve">Aralia élégant ; Schefflera
</t>
  </si>
  <si>
    <r>
      <t xml:space="preserve">Tradescantia
   </t>
    </r>
    <r>
      <rPr>
        <i/>
        <sz val="11"/>
        <color indexed="23"/>
        <rFont val="Arial Nova Cond Light"/>
        <family val="2"/>
      </rPr>
      <t>Zebrina</t>
    </r>
  </si>
  <si>
    <r>
      <t xml:space="preserve">zebrina
   </t>
    </r>
    <r>
      <rPr>
        <i/>
        <sz val="11"/>
        <color indexed="23"/>
        <rFont val="Arial Nova Cond Light"/>
        <family val="2"/>
      </rPr>
      <t>pendula</t>
    </r>
  </si>
  <si>
    <t xml:space="preserve">COMMELINACEAE
</t>
  </si>
  <si>
    <t xml:space="preserve">Misère ; Misère pourpre
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</si>
  <si>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Fatshedera</t>
    </r>
  </si>
  <si>
    <t>Aechmea</t>
  </si>
  <si>
    <t>Aechmée fasciée</t>
  </si>
  <si>
    <t>Aeschynanthus</t>
  </si>
  <si>
    <t xml:space="preserve">Ananas </t>
  </si>
  <si>
    <t>comosus</t>
  </si>
  <si>
    <t>Ananas</t>
  </si>
  <si>
    <t>Anigozanthos</t>
  </si>
  <si>
    <t>manglesii</t>
  </si>
  <si>
    <t>Patte de kangourou</t>
  </si>
  <si>
    <t xml:space="preserve">Anthurium </t>
  </si>
  <si>
    <t>andreanum</t>
  </si>
  <si>
    <t>Aphelandra</t>
  </si>
  <si>
    <t>squarrosa</t>
  </si>
  <si>
    <t>crocata</t>
  </si>
  <si>
    <t>Capsicum</t>
  </si>
  <si>
    <t>annuum</t>
  </si>
  <si>
    <t>Piment d'ornement</t>
  </si>
  <si>
    <t>Catharanthus</t>
  </si>
  <si>
    <t>roseus</t>
  </si>
  <si>
    <t xml:space="preserve">Clivia </t>
  </si>
  <si>
    <t>miniata</t>
  </si>
  <si>
    <t xml:space="preserve">Cuphea </t>
  </si>
  <si>
    <t>hyssopifolia</t>
  </si>
  <si>
    <t>Etoile du Mexique rose</t>
  </si>
  <si>
    <t>Cuphea</t>
  </si>
  <si>
    <t>Curcuma</t>
  </si>
  <si>
    <t>alismatifolia</t>
  </si>
  <si>
    <t xml:space="preserve">Cyclamen </t>
  </si>
  <si>
    <t>persicum</t>
  </si>
  <si>
    <t>Cymbidium</t>
  </si>
  <si>
    <t>Dendrobium</t>
  </si>
  <si>
    <t>nobile</t>
  </si>
  <si>
    <t>milii</t>
  </si>
  <si>
    <t>Epine du Christ</t>
  </si>
  <si>
    <t xml:space="preserve">Euphorbia </t>
  </si>
  <si>
    <t>pulcherrima</t>
  </si>
  <si>
    <t>Exacum</t>
  </si>
  <si>
    <t>affine</t>
  </si>
  <si>
    <t>Violette de Perse</t>
  </si>
  <si>
    <t>Gardenia</t>
  </si>
  <si>
    <t>Gardénia</t>
  </si>
  <si>
    <t>Guzmania</t>
  </si>
  <si>
    <t>lingulata</t>
  </si>
  <si>
    <t xml:space="preserve">Hibiscus </t>
  </si>
  <si>
    <t>rosa-sinensis</t>
  </si>
  <si>
    <t>Hibiscus Rose de chine</t>
  </si>
  <si>
    <t>Hippeastrum</t>
  </si>
  <si>
    <t>Amaryllis</t>
  </si>
  <si>
    <t>Hoya</t>
  </si>
  <si>
    <t>bella</t>
  </si>
  <si>
    <t>polyanthum</t>
  </si>
  <si>
    <t>blossfeldiana</t>
  </si>
  <si>
    <t>Kalanchoë</t>
  </si>
  <si>
    <t xml:space="preserve">Medinilla </t>
  </si>
  <si>
    <t>magnifica</t>
  </si>
  <si>
    <t>Oncidium</t>
  </si>
  <si>
    <t xml:space="preserve">Oncidium </t>
  </si>
  <si>
    <t>Oxalis</t>
  </si>
  <si>
    <t>triangularis</t>
  </si>
  <si>
    <t>Pachystachys</t>
  </si>
  <si>
    <t>lutea</t>
  </si>
  <si>
    <t>Paphiopedilum</t>
  </si>
  <si>
    <t>Sabot de Vénus</t>
  </si>
  <si>
    <t>Pélargonium des fleuristes</t>
  </si>
  <si>
    <t>Phalaenopsis</t>
  </si>
  <si>
    <t>Cotonéaster de Skogolm</t>
  </si>
  <si>
    <t>Crataegus</t>
  </si>
  <si>
    <t>laevigata</t>
  </si>
  <si>
    <t>Aubépine à fleurs rouges</t>
  </si>
  <si>
    <t xml:space="preserve">Crataegus </t>
  </si>
  <si>
    <t>monogyna</t>
  </si>
  <si>
    <t>Epine blanche ; Albépine ; Cénnelier</t>
  </si>
  <si>
    <t>Cytisus</t>
  </si>
  <si>
    <t>scoparius</t>
  </si>
  <si>
    <t>Genêt à balais ; Brande</t>
  </si>
  <si>
    <r>
      <t xml:space="preserve">ASPARAGACEAE │ </t>
    </r>
    <r>
      <rPr>
        <sz val="9"/>
        <color indexed="23"/>
        <rFont val="Arial Nova Cond Light"/>
        <family val="2"/>
      </rPr>
      <t xml:space="preserve">RUSCACEAE </t>
    </r>
    <r>
      <rPr>
        <sz val="9"/>
        <color indexed="8"/>
        <rFont val="Arial Nova Cond Light"/>
        <family val="2"/>
      </rPr>
      <t xml:space="preserve">│ </t>
    </r>
    <r>
      <rPr>
        <sz val="9"/>
        <color indexed="23"/>
        <rFont val="Arial Nova Cond Light"/>
        <family val="2"/>
      </rPr>
      <t>NOLINACEAE</t>
    </r>
    <r>
      <rPr>
        <sz val="9"/>
        <color indexed="8"/>
        <rFont val="Arial Nova Cond Light"/>
        <family val="2"/>
      </rPr>
      <t xml:space="preserve">
</t>
    </r>
  </si>
  <si>
    <r>
      <t xml:space="preserve">Danae
 </t>
    </r>
    <r>
      <rPr>
        <i/>
        <sz val="11"/>
        <color indexed="23"/>
        <rFont val="Arial Nova Cond Light"/>
        <family val="2"/>
      </rPr>
      <t>Ruscus</t>
    </r>
  </si>
  <si>
    <r>
      <t xml:space="preserve">racemosa
 </t>
    </r>
    <r>
      <rPr>
        <i/>
        <sz val="11"/>
        <color indexed="23"/>
        <rFont val="Arial Nova Cond Light"/>
        <family val="2"/>
      </rPr>
      <t>racemosus</t>
    </r>
  </si>
  <si>
    <t xml:space="preserve">Laurier d'Alexandrie ; Laurier Cheval
</t>
  </si>
  <si>
    <t>THYMELAEACEAE</t>
  </si>
  <si>
    <t>Daphne</t>
  </si>
  <si>
    <t>mezereum</t>
  </si>
  <si>
    <t>Bois joli ; Bois gentil</t>
  </si>
  <si>
    <t xml:space="preserve">odora </t>
  </si>
  <si>
    <t>'Aureomarginata'</t>
  </si>
  <si>
    <t>Daphné odorante panachée</t>
  </si>
  <si>
    <t>Deutzia</t>
  </si>
  <si>
    <t>Deutzie hybride</t>
  </si>
  <si>
    <t>gracilis</t>
  </si>
  <si>
    <t>Deutzie gréle</t>
  </si>
  <si>
    <r>
      <t xml:space="preserve">CAPRIFOLIACEAE │ </t>
    </r>
    <r>
      <rPr>
        <sz val="9"/>
        <color indexed="23"/>
        <rFont val="Arial Nova Cond Light"/>
        <family val="2"/>
      </rPr>
      <t>DIERVILLEACEAE</t>
    </r>
  </si>
  <si>
    <t>Dipelta</t>
  </si>
  <si>
    <t>floribunda</t>
  </si>
  <si>
    <t>Dipelta florifère</t>
  </si>
  <si>
    <t>ELAEAGNACEAE</t>
  </si>
  <si>
    <t>Elaeagnus</t>
  </si>
  <si>
    <t>Olivier de Bohême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</si>
  <si>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ebbingei</t>
    </r>
  </si>
  <si>
    <t>Chalef de Ebbinge</t>
  </si>
  <si>
    <t>pungens</t>
  </si>
  <si>
    <t>Chalef panaché</t>
  </si>
  <si>
    <t>Enkianthus</t>
  </si>
  <si>
    <t>campanulatus</t>
  </si>
  <si>
    <t>Enkianthe ; Andromède campanulée</t>
  </si>
  <si>
    <t>Erica</t>
  </si>
  <si>
    <t>carnea</t>
  </si>
  <si>
    <t>Eriobotrya</t>
  </si>
  <si>
    <t>ESCALLONIACEAE</t>
  </si>
  <si>
    <t>Escallonia</t>
  </si>
  <si>
    <t>CELASTRACEAE</t>
  </si>
  <si>
    <t>Euonymus</t>
  </si>
  <si>
    <t xml:space="preserve">alatus </t>
  </si>
  <si>
    <t>Fusain ailé</t>
  </si>
  <si>
    <t>europaeus</t>
  </si>
  <si>
    <t>Fusain d'Europe</t>
  </si>
  <si>
    <t>japonicus</t>
  </si>
  <si>
    <t>Fusain du Japon</t>
  </si>
  <si>
    <t>fortunei</t>
  </si>
  <si>
    <t>Exochorda</t>
  </si>
  <si>
    <t>'The Bride'</t>
  </si>
  <si>
    <t>Exochorde</t>
  </si>
  <si>
    <t>Forsythia</t>
  </si>
  <si>
    <r>
      <t xml:space="preserve">MALVACEAE │ </t>
    </r>
    <r>
      <rPr>
        <sz val="9"/>
        <color indexed="23"/>
        <rFont val="Arial Nova Cond Light"/>
        <family val="2"/>
      </rPr>
      <t>BOMBACACEAE</t>
    </r>
  </si>
  <si>
    <t>Fremontodendron</t>
  </si>
  <si>
    <t>californicum</t>
  </si>
  <si>
    <t xml:space="preserve">ONAGRACEAE </t>
  </si>
  <si>
    <t>Fuchsia</t>
  </si>
  <si>
    <t>magellanica</t>
  </si>
  <si>
    <t>GARRYACEAE</t>
  </si>
  <si>
    <t xml:space="preserve">Garrya </t>
  </si>
  <si>
    <t>elliptica</t>
  </si>
  <si>
    <t>Genista</t>
  </si>
  <si>
    <t>hispanica</t>
  </si>
  <si>
    <t>Genêt d'Espagne</t>
  </si>
  <si>
    <t>lydia</t>
  </si>
  <si>
    <t>PROTEACEAE</t>
  </si>
  <si>
    <t>Grevillea</t>
  </si>
  <si>
    <t>juniperina</t>
  </si>
  <si>
    <t>Hamamelis</t>
  </si>
  <si>
    <t>Hebe</t>
  </si>
  <si>
    <t>'Arborescens'</t>
  </si>
  <si>
    <t>Hibiscus</t>
  </si>
  <si>
    <t>syriacus</t>
  </si>
  <si>
    <t>Hippophae</t>
  </si>
  <si>
    <t>arborescens</t>
  </si>
  <si>
    <t>Hortensia arborescent</t>
  </si>
  <si>
    <t>aspera</t>
  </si>
  <si>
    <t>Hortensia rugueux</t>
  </si>
  <si>
    <t>quercifolia</t>
  </si>
  <si>
    <t>Hortensia à feuilles de chêne</t>
  </si>
  <si>
    <t>serrata</t>
  </si>
  <si>
    <r>
      <t xml:space="preserve">HYPERICACEAE │ </t>
    </r>
    <r>
      <rPr>
        <sz val="9"/>
        <color indexed="23"/>
        <rFont val="Arial Nova Cond Light"/>
        <family val="2"/>
      </rPr>
      <t xml:space="preserve">CLUSIACEAE </t>
    </r>
  </si>
  <si>
    <t>hookerianum</t>
  </si>
  <si>
    <t>Millepertuis arbustif</t>
  </si>
  <si>
    <t>AQUIFOLIACEAE</t>
  </si>
  <si>
    <t>Ilex</t>
  </si>
  <si>
    <t>aquifolium</t>
  </si>
  <si>
    <t>Houx commun</t>
  </si>
  <si>
    <t>Houx commun argenté</t>
  </si>
  <si>
    <t>'Castanaeifolia'</t>
  </si>
  <si>
    <t xml:space="preserve">Houx à feuilles de chataignier </t>
  </si>
  <si>
    <t>'Golden King'</t>
  </si>
  <si>
    <t>Houx Golden King</t>
  </si>
  <si>
    <t>crenata</t>
  </si>
  <si>
    <t>Houx crénelé</t>
  </si>
  <si>
    <t xml:space="preserve">Kalmia </t>
  </si>
  <si>
    <t>latifolia</t>
  </si>
  <si>
    <t>Kerria</t>
  </si>
  <si>
    <t>Corête du Japon</t>
  </si>
  <si>
    <t>Kolkwitzia</t>
  </si>
  <si>
    <t>amabilis</t>
  </si>
  <si>
    <t>'Pink Cloud'</t>
  </si>
  <si>
    <t>LAURACEAE</t>
  </si>
  <si>
    <t>Laurus</t>
  </si>
  <si>
    <t xml:space="preserve">nobilis   </t>
  </si>
  <si>
    <t>stoechas</t>
  </si>
  <si>
    <t>Lavatera</t>
  </si>
  <si>
    <t>olbia</t>
  </si>
  <si>
    <t>Mauve en arbre</t>
  </si>
  <si>
    <t>Leptospermum</t>
  </si>
  <si>
    <t>scoparium</t>
  </si>
  <si>
    <t>Leucothoe</t>
  </si>
  <si>
    <t>fontanesiana</t>
  </si>
  <si>
    <t>Leucothoë de Desfontaines</t>
  </si>
  <si>
    <t>Leycesteria</t>
  </si>
  <si>
    <t>formosa</t>
  </si>
  <si>
    <t>Ligustrum</t>
  </si>
  <si>
    <t>'Texanum'</t>
  </si>
  <si>
    <t>ovalifolium</t>
  </si>
  <si>
    <t>Lactuca</t>
  </si>
  <si>
    <t>Laitue</t>
  </si>
  <si>
    <t>CUCURBITACEAE</t>
  </si>
  <si>
    <t>Levisticum</t>
  </si>
  <si>
    <t>Céleri vivace</t>
  </si>
  <si>
    <t>Nasturtium</t>
  </si>
  <si>
    <t>Cresson officinal ; Cresson de fontaine</t>
  </si>
  <si>
    <t>Pastinaca</t>
  </si>
  <si>
    <t>Panais</t>
  </si>
  <si>
    <t>Phaseolus</t>
  </si>
  <si>
    <t>Haricot</t>
  </si>
  <si>
    <t>Physalis</t>
  </si>
  <si>
    <t>peruviana</t>
  </si>
  <si>
    <t xml:space="preserve">Pisum </t>
  </si>
  <si>
    <t>Pois</t>
  </si>
  <si>
    <t>Coqueret du Pérou</t>
  </si>
  <si>
    <t xml:space="preserve">Raphanus </t>
  </si>
  <si>
    <t xml:space="preserve">sativus </t>
  </si>
  <si>
    <t>Radis</t>
  </si>
  <si>
    <t xml:space="preserve">Rheum </t>
  </si>
  <si>
    <t>Rhubarbe officinale</t>
  </si>
  <si>
    <r>
      <t>BRASSICACEAE │</t>
    </r>
    <r>
      <rPr>
        <sz val="9"/>
        <color indexed="23"/>
        <rFont val="Arial Nova Cond Light"/>
        <family val="2"/>
      </rPr>
      <t xml:space="preserve"> CRUCIFERAE</t>
    </r>
  </si>
  <si>
    <t>melongena</t>
  </si>
  <si>
    <t>Aubergine</t>
  </si>
  <si>
    <t>tuberosum</t>
  </si>
  <si>
    <t>Pomme de terre</t>
  </si>
  <si>
    <t>Spinacia</t>
  </si>
  <si>
    <t>oleracea</t>
  </si>
  <si>
    <t>Epinard</t>
  </si>
  <si>
    <t xml:space="preserve">Tomate
</t>
  </si>
  <si>
    <r>
      <t xml:space="preserve">Solanum
 </t>
    </r>
    <r>
      <rPr>
        <i/>
        <sz val="11"/>
        <color indexed="23"/>
        <rFont val="Arial Nova Cond Light"/>
        <family val="2"/>
      </rPr>
      <t xml:space="preserve">  Lycopersicum</t>
    </r>
  </si>
  <si>
    <r>
      <t xml:space="preserve">lycopersicum
</t>
    </r>
    <r>
      <rPr>
        <i/>
        <sz val="11"/>
        <color indexed="23"/>
        <rFont val="Arial Nova Cond Light"/>
        <family val="2"/>
      </rPr>
      <t xml:space="preserve">   esculentum</t>
    </r>
  </si>
  <si>
    <t xml:space="preserve">Valerianella </t>
  </si>
  <si>
    <t>Zea</t>
  </si>
  <si>
    <t>mays</t>
  </si>
  <si>
    <t>Maïs doux</t>
  </si>
  <si>
    <r>
      <t xml:space="preserve">CAPRIFOLIACEAE │ </t>
    </r>
    <r>
      <rPr>
        <sz val="9"/>
        <color indexed="23"/>
        <rFont val="Arial Nova Cond Light"/>
        <family val="2"/>
      </rPr>
      <t>VALERIANACEAE</t>
    </r>
  </si>
  <si>
    <r>
      <t xml:space="preserve">AMARANTHACEAE │ </t>
    </r>
    <r>
      <rPr>
        <sz val="9"/>
        <color indexed="23"/>
        <rFont val="Arial Nova Cond Light"/>
        <family val="2"/>
      </rPr>
      <t>CHENOPODIACEAE</t>
    </r>
  </si>
  <si>
    <t>Agastache</t>
  </si>
  <si>
    <t>foeniculum</t>
  </si>
  <si>
    <t>Agastache fenouil</t>
  </si>
  <si>
    <t>absinthium</t>
  </si>
  <si>
    <t>Absinthe</t>
  </si>
  <si>
    <t>Anethum</t>
  </si>
  <si>
    <t>graveolens</t>
  </si>
  <si>
    <t>Aneth</t>
  </si>
  <si>
    <t>Angelica</t>
  </si>
  <si>
    <t>archangelina</t>
  </si>
  <si>
    <t>Angélique</t>
  </si>
  <si>
    <r>
      <t xml:space="preserve">Aloysia
   </t>
    </r>
    <r>
      <rPr>
        <i/>
        <sz val="11"/>
        <color indexed="23"/>
        <rFont val="Arial Nova Cond Light"/>
        <family val="2"/>
      </rPr>
      <t>Lippia</t>
    </r>
  </si>
  <si>
    <t xml:space="preserve">VERBENACEAE
</t>
  </si>
  <si>
    <t xml:space="preserve">Verveine citronnelle
</t>
  </si>
  <si>
    <t>Borago</t>
  </si>
  <si>
    <t>Bourrache officinale</t>
  </si>
  <si>
    <t>Coriandrum</t>
  </si>
  <si>
    <t>Coriandre</t>
  </si>
  <si>
    <t>Chamaemelum</t>
  </si>
  <si>
    <t>Camomille romaine</t>
  </si>
  <si>
    <t>Foeniculum</t>
  </si>
  <si>
    <t>vulgare var. azoricum</t>
  </si>
  <si>
    <t>Fenouil</t>
  </si>
  <si>
    <t>Helichrysum</t>
  </si>
  <si>
    <t>italicum</t>
  </si>
  <si>
    <t>Herbe à curry</t>
  </si>
  <si>
    <t>Melissa</t>
  </si>
  <si>
    <t>Mélisse</t>
  </si>
  <si>
    <t>piperita</t>
  </si>
  <si>
    <t>Menthe poivrée</t>
  </si>
  <si>
    <t xml:space="preserve">Origanum </t>
  </si>
  <si>
    <t>Origan</t>
  </si>
  <si>
    <t>citriodorus</t>
  </si>
  <si>
    <t>Thym citron</t>
  </si>
  <si>
    <t>Verveine officinale</t>
  </si>
  <si>
    <t>'Emeraude' ; 'Smaragd'</t>
  </si>
  <si>
    <t>Rince-bouteille ; Goupillon</t>
  </si>
  <si>
    <t>Chèvrefeuille arbustif doré ; Camerisier</t>
  </si>
  <si>
    <t xml:space="preserve">Anthémis ; Marguerite des Canaries
</t>
  </si>
  <si>
    <t>Mâche ; Doucette</t>
  </si>
  <si>
    <t>locusta</t>
  </si>
  <si>
    <t>CATEGORIES</t>
  </si>
  <si>
    <t>Arachis</t>
  </si>
  <si>
    <t>hypogaea</t>
  </si>
  <si>
    <t>Arachide ; Cacahuète</t>
  </si>
  <si>
    <r>
      <t xml:space="preserve">FABACEAE </t>
    </r>
    <r>
      <rPr>
        <sz val="9"/>
        <color indexed="23"/>
        <rFont val="Arial Nova Cond Light"/>
        <family val="2"/>
      </rPr>
      <t>(LEGUMINOAE)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PAPILIONACEAE</t>
    </r>
  </si>
  <si>
    <r>
      <t xml:space="preserve">hupehensis </t>
    </r>
    <r>
      <rPr>
        <sz val="11"/>
        <color indexed="8"/>
        <rFont val="Arial Nova Cond Light"/>
        <family val="2"/>
      </rPr>
      <t>var</t>
    </r>
    <r>
      <rPr>
        <i/>
        <sz val="11"/>
        <color indexed="8"/>
        <rFont val="Arial Nova Cond Light"/>
        <family val="2"/>
      </rPr>
      <t>. japonica</t>
    </r>
  </si>
  <si>
    <t>NELUMBONACEAE</t>
  </si>
  <si>
    <t>Nelumbo</t>
  </si>
  <si>
    <t>Lotus</t>
  </si>
  <si>
    <t>Pontederia</t>
  </si>
  <si>
    <t>Pontédérie à feuilles en cœur</t>
  </si>
  <si>
    <t>PONTEDERIACEAE</t>
  </si>
  <si>
    <t>Pennisetum</t>
  </si>
  <si>
    <t>clandestinum</t>
  </si>
  <si>
    <t>Kikuyu</t>
  </si>
  <si>
    <t>Cynodon</t>
  </si>
  <si>
    <t>dactylon</t>
  </si>
  <si>
    <t>Chiendent pied de poule ; Cynodon</t>
  </si>
  <si>
    <t>Pterostyrax</t>
  </si>
  <si>
    <t>hispidus</t>
  </si>
  <si>
    <t>STYRACACEAE</t>
  </si>
  <si>
    <t>Ptérostyrax ; Arbre à épaulettes</t>
  </si>
  <si>
    <t>Maackia</t>
  </si>
  <si>
    <t>amurensis</t>
  </si>
  <si>
    <t>Maackie de l’Amour</t>
  </si>
  <si>
    <t>Mûrier blanc</t>
  </si>
  <si>
    <t xml:space="preserve">Mûrier platane
</t>
  </si>
  <si>
    <t>Maclura</t>
  </si>
  <si>
    <t>pomifera</t>
  </si>
  <si>
    <t>Oranger des osages ; Bois d'arc</t>
  </si>
  <si>
    <t>Phellodendron</t>
  </si>
  <si>
    <t>amurense</t>
  </si>
  <si>
    <t>Arbre au liège de l'Amour</t>
  </si>
  <si>
    <t xml:space="preserve">Brachychiton </t>
  </si>
  <si>
    <t>acerifolius</t>
  </si>
  <si>
    <t>Brachychiton</t>
  </si>
  <si>
    <t xml:space="preserve">'Glauca'
</t>
  </si>
  <si>
    <t>Cyprès de Lambert doré ; Cyprès de Monterey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</si>
  <si>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bodnantense</t>
    </r>
  </si>
  <si>
    <t>Datura</t>
  </si>
  <si>
    <t>stramonium</t>
  </si>
  <si>
    <t>Datura ; Stramoine</t>
  </si>
  <si>
    <t>Echium</t>
  </si>
  <si>
    <t>Vipérine commune</t>
  </si>
  <si>
    <t>Eryngium</t>
  </si>
  <si>
    <t>Panicaut géant : Chardon bleu</t>
  </si>
  <si>
    <t>Layia</t>
  </si>
  <si>
    <t>platigossa</t>
  </si>
  <si>
    <t>Layia élégant</t>
  </si>
  <si>
    <t>Matthiola</t>
  </si>
  <si>
    <t>incana</t>
  </si>
  <si>
    <t>Giroflée des jardins : Giroflée quarantaine ; Violier</t>
  </si>
  <si>
    <t>Oenothera</t>
  </si>
  <si>
    <t>tetragona</t>
  </si>
  <si>
    <t>Onagre tétragone</t>
  </si>
  <si>
    <t>Ricinus</t>
  </si>
  <si>
    <t>Ricin</t>
  </si>
  <si>
    <t>LISTE DE VEGETAUX DU CONCOURS NATIONAL DE RECONNAISSANCE DE VEGETAUX</t>
  </si>
  <si>
    <t>Viorne de David</t>
  </si>
  <si>
    <t>lantana</t>
  </si>
  <si>
    <t>opulus</t>
  </si>
  <si>
    <t>'Roseum'</t>
  </si>
  <si>
    <t>plicatum</t>
  </si>
  <si>
    <t>rhytidophyllum</t>
  </si>
  <si>
    <t>Viorne à feuilles ridées</t>
  </si>
  <si>
    <t>tinus</t>
  </si>
  <si>
    <t>utile</t>
  </si>
  <si>
    <t>Vione utile</t>
  </si>
  <si>
    <t>Vitex</t>
  </si>
  <si>
    <t>Weigela</t>
  </si>
  <si>
    <t>Weigélia</t>
  </si>
  <si>
    <t>Yucca</t>
  </si>
  <si>
    <t xml:space="preserve">filamentosa  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</si>
  <si>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darleyensis</t>
    </r>
  </si>
  <si>
    <t>Bruyère des Alpes ; Bruyère des neiges</t>
  </si>
  <si>
    <t xml:space="preserve">Bruyère de Darley ; Bruyère d'hiver </t>
  </si>
  <si>
    <t>'Skogholm'</t>
  </si>
  <si>
    <t>Néflier du Japon ; Bibacier</t>
  </si>
  <si>
    <t>Escallonie (hybrides)</t>
  </si>
  <si>
    <r>
      <rPr>
        <sz val="9"/>
        <color indexed="8"/>
        <rFont val="Arial"/>
        <family val="2"/>
      </rPr>
      <t>×</t>
    </r>
    <r>
      <rPr>
        <sz val="10"/>
        <color indexed="8"/>
        <rFont val="Arial"/>
        <family val="2"/>
      </rPr>
      <t xml:space="preserve"> </t>
    </r>
    <r>
      <rPr>
        <i/>
        <sz val="11"/>
        <color indexed="8"/>
        <rFont val="Arial Nova Cond Light"/>
        <family val="2"/>
      </rPr>
      <t>macrantha</t>
    </r>
  </si>
  <si>
    <r>
      <t xml:space="preserve">Fatsia
   </t>
    </r>
    <r>
      <rPr>
        <i/>
        <sz val="11"/>
        <color indexed="23"/>
        <rFont val="Arial Nova Cond Light"/>
        <family val="2"/>
      </rPr>
      <t>Aralia</t>
    </r>
  </si>
  <si>
    <r>
      <t xml:space="preserve">japonica
   </t>
    </r>
    <r>
      <rPr>
        <i/>
        <sz val="11"/>
        <color indexed="23"/>
        <rFont val="Arial Nova Cond Light"/>
        <family val="2"/>
      </rPr>
      <t>japonica</t>
    </r>
  </si>
  <si>
    <t xml:space="preserve">Aralia du Japon ; Fatsia du Japon
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</si>
  <si>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intermedia</t>
    </r>
  </si>
  <si>
    <t xml:space="preserve">Forsythia ; Mimosa de Paris </t>
  </si>
  <si>
    <t>Frémontodendron ; Frémontia de Californie</t>
  </si>
  <si>
    <t>Fuchsia des jardins ; Fuchsia de Magellan</t>
  </si>
  <si>
    <t>Garrya elliptique ; Buisson Quinine</t>
  </si>
  <si>
    <t>Genêt de Lydie ; Genêt de Syrie</t>
  </si>
  <si>
    <t>Grévillier à feuilles de Genévrier</t>
  </si>
  <si>
    <t xml:space="preserve">Hamamélis mou ; Hamamélis de Chine </t>
  </si>
  <si>
    <t>Véronique arbustive ; Hébé d'Anderson</t>
  </si>
  <si>
    <t>Lierre en arbre ; Lierre arborescent</t>
  </si>
  <si>
    <r>
      <t xml:space="preserve">miconioides
   </t>
    </r>
    <r>
      <rPr>
        <i/>
        <sz val="11"/>
        <color indexed="23"/>
        <rFont val="Arial Nova Cond Light"/>
        <family val="2"/>
      </rPr>
      <t>jasminioides</t>
    </r>
  </si>
  <si>
    <r>
      <t xml:space="preserve">Heptacodium
   </t>
    </r>
    <r>
      <rPr>
        <i/>
        <sz val="11"/>
        <color indexed="23"/>
        <rFont val="Arial Nova Cond Light"/>
        <family val="2"/>
      </rPr>
      <t>Heptacodium</t>
    </r>
  </si>
  <si>
    <t xml:space="preserve">Heptacodion de Chine
</t>
  </si>
  <si>
    <t>rhamnoides</t>
  </si>
  <si>
    <t>Argousier faux-nerpun</t>
  </si>
  <si>
    <t>Hortensia paniculé ; Hydrangée paniculée</t>
  </si>
  <si>
    <t>Hortensia 'Bonnet de dentelle'</t>
  </si>
  <si>
    <t>macrophylla</t>
  </si>
  <si>
    <t>Hortensia à grandes feuilles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</si>
  <si>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altaclerensis</t>
    </r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</si>
  <si>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meserveae</t>
    </r>
  </si>
  <si>
    <t>Houx  américain ; Houx de Meserve</t>
  </si>
  <si>
    <t xml:space="preserve">Kalmia ; Laurier des montagnes </t>
  </si>
  <si>
    <t xml:space="preserve">Kolkwitzie ; Buisson de beauté </t>
  </si>
  <si>
    <t>Laurier sauce ; Laurier d'Apollon ; Laurier noble</t>
  </si>
  <si>
    <t>Lavande papillon ; Lavande à toupet</t>
  </si>
  <si>
    <r>
      <t xml:space="preserve">Lavandula
   </t>
    </r>
    <r>
      <rPr>
        <i/>
        <sz val="11"/>
        <color indexed="23"/>
        <rFont val="Arial Nova Cond Light"/>
        <family val="2"/>
      </rPr>
      <t>Lavandula</t>
    </r>
  </si>
  <si>
    <r>
      <t xml:space="preserve">angustifolia
   </t>
    </r>
    <r>
      <rPr>
        <i/>
        <sz val="11"/>
        <color indexed="23"/>
        <rFont val="Arial Nova Cond Light"/>
        <family val="2"/>
      </rPr>
      <t>officinalis</t>
    </r>
  </si>
  <si>
    <t xml:space="preserve">Lavande vraie ; Lavande officinale
</t>
  </si>
  <si>
    <t>Hibiscus de Syrie ; Althéa</t>
  </si>
  <si>
    <t>Leptospermum ; Myrte de Nouvelle-Zélande ; Arbre à thé</t>
  </si>
  <si>
    <r>
      <t xml:space="preserve">Lespedeza
   </t>
    </r>
    <r>
      <rPr>
        <i/>
        <sz val="11"/>
        <color indexed="23"/>
        <rFont val="Arial Nova Cond Light"/>
        <family val="2"/>
      </rPr>
      <t>Desmodium</t>
    </r>
  </si>
  <si>
    <t xml:space="preserve">Lespédèze de Thunberg ; Desmodium
</t>
  </si>
  <si>
    <r>
      <t xml:space="preserve">thunbergii
   </t>
    </r>
    <r>
      <rPr>
        <i/>
        <sz val="11"/>
        <color indexed="23"/>
        <rFont val="Arial Nova Cond Light"/>
        <family val="2"/>
      </rPr>
      <t>thunbergii</t>
    </r>
  </si>
  <si>
    <t>Arbre aux faisans; Leycester élégant</t>
  </si>
  <si>
    <t>Troène du Japon</t>
  </si>
  <si>
    <t xml:space="preserve">Troène de Californie </t>
  </si>
  <si>
    <t>Troène de Californie doré</t>
  </si>
  <si>
    <t>Chèvrefeuille odorant ; Chèvrefeuille d'hiver</t>
  </si>
  <si>
    <t>'Baggesen's Gold'</t>
  </si>
  <si>
    <t>Chèvrefeuille luisant ; Chèvrefeuille brillant</t>
  </si>
  <si>
    <t>Chèvrefeuille rampant</t>
  </si>
  <si>
    <t>chinense</t>
  </si>
  <si>
    <t>Loropétale de Chine</t>
  </si>
  <si>
    <t>stellata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</si>
  <si>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Mahoberberis</t>
    </r>
  </si>
  <si>
    <t>Bananier japonais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</si>
  <si>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haastii</t>
    </r>
  </si>
  <si>
    <t>Osmanthe à feuilles variables ; Osmanthe faux houx</t>
  </si>
  <si>
    <r>
      <t xml:space="preserve">Gaultheria
   </t>
    </r>
    <r>
      <rPr>
        <i/>
        <sz val="11"/>
        <color indexed="23"/>
        <rFont val="Arial Nova Cond Light"/>
        <family val="2"/>
      </rPr>
      <t>Pernettya</t>
    </r>
  </si>
  <si>
    <r>
      <t xml:space="preserve">mucronata
   </t>
    </r>
    <r>
      <rPr>
        <i/>
        <sz val="11"/>
        <color indexed="23"/>
        <rFont val="Arial Nova Cond Light"/>
        <family val="2"/>
      </rPr>
      <t>mucronata</t>
    </r>
  </si>
  <si>
    <t>Sauge russe ; Sauge d'Afghanistan</t>
  </si>
  <si>
    <t>Seringat</t>
  </si>
  <si>
    <t>Filaria ; Filaire à feuilles étroites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</si>
  <si>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fraseri  </t>
    </r>
  </si>
  <si>
    <t>Photinia de Fraser</t>
  </si>
  <si>
    <t>Physocarpe à feuilles d'Obier</t>
  </si>
  <si>
    <t>Potentille arbustive</t>
  </si>
  <si>
    <t>Laurier du Caucase ; Laurier cerise ; Laurier palme</t>
  </si>
  <si>
    <t>Laurier cerise à feuilles rondes</t>
  </si>
  <si>
    <t>Prunellier ; Buisson noir ; Epinette ; Epine noire</t>
  </si>
  <si>
    <t>Amandier à fleurs ; Amandier de Chine</t>
  </si>
  <si>
    <t>Grenadier ; Pomme punique</t>
  </si>
  <si>
    <r>
      <t xml:space="preserve">Rhus
   </t>
    </r>
    <r>
      <rPr>
        <i/>
        <sz val="11"/>
        <color indexed="23"/>
        <rFont val="Arial Nova Cond Light"/>
        <family val="2"/>
      </rPr>
      <t>Rhus</t>
    </r>
  </si>
  <si>
    <r>
      <t xml:space="preserve">typhina
   </t>
    </r>
    <r>
      <rPr>
        <i/>
        <sz val="11"/>
        <color indexed="23"/>
        <rFont val="Arial Nova Cond Light"/>
        <family val="2"/>
      </rPr>
      <t>hirta</t>
    </r>
  </si>
  <si>
    <t>Groseillier sanguin à fleurs</t>
  </si>
  <si>
    <t>Fragon ; Petit houx</t>
  </si>
  <si>
    <t>integra</t>
  </si>
  <si>
    <t>'Hakuro Nishiki'</t>
  </si>
  <si>
    <t>Sauge à petites feuilles</t>
  </si>
  <si>
    <t>Santoline 'Petit cyprès'</t>
  </si>
  <si>
    <t>Sorbaire à feuilles de sorbier ; Fausse spirée à feuilles de sorbier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</si>
  <si>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arguta</t>
    </r>
  </si>
  <si>
    <t>Spirée dentelée</t>
  </si>
  <si>
    <r>
      <rPr>
        <sz val="9"/>
        <color indexed="8"/>
        <rFont val="Arial"/>
        <family val="2"/>
      </rPr>
      <t xml:space="preserve">× </t>
    </r>
    <r>
      <rPr>
        <i/>
        <sz val="11"/>
        <color indexed="8"/>
        <rFont val="Arial Nova Cond Light"/>
        <family val="2"/>
      </rPr>
      <t>billardii</t>
    </r>
  </si>
  <si>
    <t>Spirée de printemps ; Spirée de Thunberg</t>
  </si>
  <si>
    <t>Spirée du Japon 'Snowmound'</t>
  </si>
  <si>
    <t>Spirée de van Houtte</t>
  </si>
  <si>
    <t xml:space="preserve">Stéphanandre </t>
  </si>
  <si>
    <t>Stewartia faux camélia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</si>
  <si>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vanhouttei</t>
    </r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</si>
  <si>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chenaultii</t>
    </r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</si>
  <si>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doorenbosii</t>
    </r>
  </si>
  <si>
    <t>Lilas à petites feuilles</t>
  </si>
  <si>
    <t>Lilas commun</t>
  </si>
  <si>
    <t>Germandrée en arbre</t>
  </si>
  <si>
    <t>Ajonc commun ; Ajonc d'Europe</t>
  </si>
  <si>
    <t>Viorne de Bodnant</t>
  </si>
  <si>
    <t>Viorne de Carles</t>
  </si>
  <si>
    <t>Viorne mancienne ; Viorne lantanier</t>
  </si>
  <si>
    <t>Viorne boule de neige ; Viorne Obier</t>
  </si>
  <si>
    <t>Viorne plissée</t>
  </si>
  <si>
    <t>Laurier-tin</t>
  </si>
  <si>
    <t>Arbre à poivre ; Gattilier</t>
  </si>
  <si>
    <t>agnus-castus</t>
  </si>
  <si>
    <t>Yucca filamenteux ; Aiguille d'Adam</t>
  </si>
  <si>
    <t>Abies</t>
  </si>
  <si>
    <t>concolor</t>
  </si>
  <si>
    <t>Sapin du Colorado</t>
  </si>
  <si>
    <t>nordmanniana</t>
  </si>
  <si>
    <t>pinsapo</t>
  </si>
  <si>
    <t>'Glauca'</t>
  </si>
  <si>
    <t>Sapin bleu d'Espagne</t>
  </si>
  <si>
    <t>Araucaria</t>
  </si>
  <si>
    <t>araucana</t>
  </si>
  <si>
    <t>Calocedrus</t>
  </si>
  <si>
    <t>decurrens</t>
  </si>
  <si>
    <t>Cedrus</t>
  </si>
  <si>
    <t>deodara</t>
  </si>
  <si>
    <t>atlantica</t>
  </si>
  <si>
    <t>Cèdre de l'Atlas</t>
  </si>
  <si>
    <t>Cèdre bleu</t>
  </si>
  <si>
    <t>Chamaecyparis</t>
  </si>
  <si>
    <t>lawsoniana</t>
  </si>
  <si>
    <t xml:space="preserve">'Alumii' </t>
  </si>
  <si>
    <t>'Columnaris'</t>
  </si>
  <si>
    <t>'Ellwoodii'</t>
  </si>
  <si>
    <t>obtusa</t>
  </si>
  <si>
    <t>'Nana Gracilis'</t>
  </si>
  <si>
    <t>Cyprès d'Hinoki (Japon)</t>
  </si>
  <si>
    <t>Cryptomeria</t>
  </si>
  <si>
    <t>'Elegans'</t>
  </si>
  <si>
    <t>leylandii</t>
  </si>
  <si>
    <t>Cyprès de Leyland</t>
  </si>
  <si>
    <t>Cupressus</t>
  </si>
  <si>
    <t>arizonica</t>
  </si>
  <si>
    <t>Cyprès de l'Arizona</t>
  </si>
  <si>
    <t>macrocarpa</t>
  </si>
  <si>
    <t>'Stricta'</t>
  </si>
  <si>
    <t>Juniperus</t>
  </si>
  <si>
    <t xml:space="preserve">horizontalis </t>
  </si>
  <si>
    <t>squamata</t>
  </si>
  <si>
    <t>'Blue Star'</t>
  </si>
  <si>
    <t>Genévrier Blue star</t>
  </si>
  <si>
    <t xml:space="preserve">Larix </t>
  </si>
  <si>
    <t>decidua</t>
  </si>
  <si>
    <t>Metasequoia</t>
  </si>
  <si>
    <t>Picea</t>
  </si>
  <si>
    <t>omorika</t>
  </si>
  <si>
    <t xml:space="preserve">Pinus </t>
  </si>
  <si>
    <t>mugo</t>
  </si>
  <si>
    <t>Pin des montagnes</t>
  </si>
  <si>
    <t>pinaster</t>
  </si>
  <si>
    <t>pinea</t>
  </si>
  <si>
    <t xml:space="preserve">Pin parasol  </t>
  </si>
  <si>
    <t>sylvestris</t>
  </si>
  <si>
    <t xml:space="preserve">Pin sylvestre </t>
  </si>
  <si>
    <t>strobus</t>
  </si>
  <si>
    <t>Sequoia</t>
  </si>
  <si>
    <t>Séquoia toujours vert</t>
  </si>
  <si>
    <t xml:space="preserve">Sequoiadendron </t>
  </si>
  <si>
    <t>giganteum</t>
  </si>
  <si>
    <t xml:space="preserve">Séquoia géant </t>
  </si>
  <si>
    <t>Taxodium</t>
  </si>
  <si>
    <t>distichum</t>
  </si>
  <si>
    <t>Cyprès chauve</t>
  </si>
  <si>
    <t xml:space="preserve">Taxus </t>
  </si>
  <si>
    <t>baccata</t>
  </si>
  <si>
    <t>If commun</t>
  </si>
  <si>
    <t>Taxus</t>
  </si>
  <si>
    <t>'Fastigiata Aurea'</t>
  </si>
  <si>
    <t>If d'Irlande doré</t>
  </si>
  <si>
    <t>occidentalis</t>
  </si>
  <si>
    <t>Thuya du Canada fastigié / Thuya du Canada colonnaire</t>
  </si>
  <si>
    <t>plicata</t>
  </si>
  <si>
    <t>'Atrovirens'</t>
  </si>
  <si>
    <t>Thuya géant</t>
  </si>
  <si>
    <t>Tsuga</t>
  </si>
  <si>
    <t>canadensis</t>
  </si>
  <si>
    <t>Pruche du Canada pleureur</t>
  </si>
  <si>
    <t>PINACEAE</t>
  </si>
  <si>
    <t>ARAUCARIACEAE</t>
  </si>
  <si>
    <t>CUPRESSACEAE</t>
  </si>
  <si>
    <t>TAXACEAE</t>
  </si>
  <si>
    <t>CONIFERES</t>
  </si>
  <si>
    <r>
      <t xml:space="preserve">CUPRESSACEAE │ </t>
    </r>
    <r>
      <rPr>
        <sz val="9"/>
        <color indexed="23"/>
        <rFont val="Arial Nova Cond Light"/>
        <family val="2"/>
      </rPr>
      <t>TAXODIACEAE</t>
    </r>
  </si>
  <si>
    <t>Sapin du Caucase ; Sapin de Nordman ; Sapin de Crimée</t>
  </si>
  <si>
    <r>
      <t xml:space="preserve">Abies
   </t>
    </r>
    <r>
      <rPr>
        <i/>
        <sz val="11"/>
        <color indexed="23"/>
        <rFont val="Arial Nova Cond Light"/>
        <family val="2"/>
      </rPr>
      <t>Abies</t>
    </r>
  </si>
  <si>
    <r>
      <t xml:space="preserve">procera
   </t>
    </r>
    <r>
      <rPr>
        <i/>
        <sz val="11"/>
        <color indexed="23"/>
        <rFont val="Arial Nova Cond Light"/>
        <family val="2"/>
      </rPr>
      <t>nobilis</t>
    </r>
  </si>
  <si>
    <t xml:space="preserve">Sapin noble de l'Oregon 
</t>
  </si>
  <si>
    <t>Désespoir du singe ; Araucaria du Chili</t>
  </si>
  <si>
    <t>Libocèdre ; Calocèdre ; Cèdre à l'encens</t>
  </si>
  <si>
    <t>Cèdre de l'Himalaya ; Deodar</t>
  </si>
  <si>
    <t>Cyprès ; Faux-cyprès de Lawson bleu</t>
  </si>
  <si>
    <t>Cyprès ; Faux-cyprès de Lawson colonnaire</t>
  </si>
  <si>
    <t>Cyprès ; Faux-cyprès de Lawson Ellwoodii</t>
  </si>
  <si>
    <t>Cryptomère ; Cédre du Japon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</si>
  <si>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Cupressocyparis</t>
    </r>
  </si>
  <si>
    <t>Cyprès de Provence ; Cyprès d'Italie ; Cyprès de Florence</t>
  </si>
  <si>
    <t>Mélèze d'Europe</t>
  </si>
  <si>
    <t>Métaséquoia du Séchuan</t>
  </si>
  <si>
    <t>glyptostroboides</t>
  </si>
  <si>
    <r>
      <t xml:space="preserve">abies
   </t>
    </r>
    <r>
      <rPr>
        <i/>
        <sz val="11"/>
        <color indexed="23"/>
        <rFont val="Arial Nova Cond Light"/>
        <family val="2"/>
      </rPr>
      <t>excelsa</t>
    </r>
  </si>
  <si>
    <r>
      <t xml:space="preserve">Picea
   </t>
    </r>
    <r>
      <rPr>
        <i/>
        <sz val="11"/>
        <color indexed="23"/>
        <rFont val="Arial Nova Cond Light"/>
        <family val="2"/>
      </rPr>
      <t>Picea</t>
    </r>
  </si>
  <si>
    <t xml:space="preserve">Epicéa ; Sapin de Noël
</t>
  </si>
  <si>
    <t>Epicéa nain de l'Alberta</t>
  </si>
  <si>
    <t>Epicéa de Serbie</t>
  </si>
  <si>
    <t>Epicéa du Colorado ; Sapin bleu</t>
  </si>
  <si>
    <t>Pin maritime ; Pin des Landes</t>
  </si>
  <si>
    <t>Pin de Weymouth ; Pin blanc</t>
  </si>
  <si>
    <r>
      <t xml:space="preserve">Pinus 
   </t>
    </r>
    <r>
      <rPr>
        <i/>
        <sz val="11"/>
        <color indexed="23"/>
        <rFont val="Arial Nova Cond Light"/>
        <family val="2"/>
      </rPr>
      <t xml:space="preserve">Pinus </t>
    </r>
  </si>
  <si>
    <r>
      <t xml:space="preserve">wallichiana
   </t>
    </r>
    <r>
      <rPr>
        <i/>
        <sz val="11"/>
        <color indexed="23"/>
        <rFont val="Arial Nova Cond Light"/>
        <family val="2"/>
      </rPr>
      <t>griffithii</t>
    </r>
  </si>
  <si>
    <t xml:space="preserve">Pin de l'Himalaya
</t>
  </si>
  <si>
    <r>
      <t xml:space="preserve">Platycladus
   </t>
    </r>
    <r>
      <rPr>
        <i/>
        <sz val="11"/>
        <color indexed="23"/>
        <rFont val="Arial Nova Cond Light"/>
        <family val="2"/>
      </rPr>
      <t>Thuja</t>
    </r>
  </si>
  <si>
    <r>
      <t xml:space="preserve">orientalis
   </t>
    </r>
    <r>
      <rPr>
        <i/>
        <sz val="11"/>
        <color indexed="23"/>
        <rFont val="Arial Nova Cond Light"/>
        <family val="2"/>
      </rPr>
      <t>orientalis</t>
    </r>
  </si>
  <si>
    <t xml:space="preserve">'Magnifica'
</t>
  </si>
  <si>
    <t xml:space="preserve">Thuya d'Orient ; Thuya de Chine
</t>
  </si>
  <si>
    <t xml:space="preserve">CUPRESSACEAE
</t>
  </si>
  <si>
    <t xml:space="preserve">PINACEAE
</t>
  </si>
  <si>
    <r>
      <t xml:space="preserve">menziesii
   </t>
    </r>
    <r>
      <rPr>
        <i/>
        <sz val="11"/>
        <color indexed="23"/>
        <rFont val="Arial Nova Cond Light"/>
        <family val="2"/>
      </rPr>
      <t>douglasii</t>
    </r>
  </si>
  <si>
    <t xml:space="preserve">Sapin de Douglas ; Pin de l'Oregon
</t>
  </si>
  <si>
    <t>Thuja</t>
  </si>
  <si>
    <t>Acacia</t>
  </si>
  <si>
    <t>dealbata</t>
  </si>
  <si>
    <t>Mimosa d'hiver</t>
  </si>
  <si>
    <t>campestre</t>
  </si>
  <si>
    <t>Erable champêtre</t>
  </si>
  <si>
    <t>capillipes</t>
  </si>
  <si>
    <t xml:space="preserve">cappadocicum  </t>
  </si>
  <si>
    <t>griseum</t>
  </si>
  <si>
    <t>monspessulanum</t>
  </si>
  <si>
    <t>Erable de Montpellier</t>
  </si>
  <si>
    <t>negundo</t>
  </si>
  <si>
    <t>'Flamingo'</t>
  </si>
  <si>
    <t>Erable à feuille de frêne panaché</t>
  </si>
  <si>
    <t>Erable à feuilles de frêne panaché blanc</t>
  </si>
  <si>
    <t>platanoides</t>
  </si>
  <si>
    <t>Erable plane</t>
  </si>
  <si>
    <t xml:space="preserve">'Crimson King'                                                             </t>
  </si>
  <si>
    <t>Erable plane à feuilles pourpres</t>
  </si>
  <si>
    <t>'Drummondii'</t>
  </si>
  <si>
    <t>Erable plane de Drummond</t>
  </si>
  <si>
    <t>'Globosum'</t>
  </si>
  <si>
    <t>Erable plane boule</t>
  </si>
  <si>
    <t>pseudoplatanus</t>
  </si>
  <si>
    <t>Erable sycomore</t>
  </si>
  <si>
    <t>Erable sycomore pourpre</t>
  </si>
  <si>
    <t>rufinerve</t>
  </si>
  <si>
    <t>Erable rufinerve</t>
  </si>
  <si>
    <t>saccharinum</t>
  </si>
  <si>
    <t xml:space="preserve">'Laciniatum Wieri' </t>
  </si>
  <si>
    <t xml:space="preserve">tataricum </t>
  </si>
  <si>
    <t xml:space="preserve">Aesculus </t>
  </si>
  <si>
    <t>hippocastanum</t>
  </si>
  <si>
    <t>'Baumannii'</t>
  </si>
  <si>
    <t>Marronnier blanc double</t>
  </si>
  <si>
    <t>'Briotii'</t>
  </si>
  <si>
    <t xml:space="preserve">Ailanthus       </t>
  </si>
  <si>
    <t>altissima</t>
  </si>
  <si>
    <t xml:space="preserve">Albizia </t>
  </si>
  <si>
    <t>julibrissin</t>
  </si>
  <si>
    <t xml:space="preserve">Alnus </t>
  </si>
  <si>
    <t>glutinosa</t>
  </si>
  <si>
    <t xml:space="preserve">incana </t>
  </si>
  <si>
    <t>Aulne blanc</t>
  </si>
  <si>
    <t xml:space="preserve">Betula </t>
  </si>
  <si>
    <t>albosinensis</t>
  </si>
  <si>
    <t>Bouleau de Chine</t>
  </si>
  <si>
    <t>Bouleau noir</t>
  </si>
  <si>
    <t>utilis</t>
  </si>
  <si>
    <t>Bouleau de l'Himalaya</t>
  </si>
  <si>
    <t xml:space="preserve">Carpinus </t>
  </si>
  <si>
    <t>betulus</t>
  </si>
  <si>
    <t xml:space="preserve">Catalpa </t>
  </si>
  <si>
    <t>bignonioides</t>
  </si>
  <si>
    <t>Catalpa commun</t>
  </si>
  <si>
    <t>Celtis</t>
  </si>
  <si>
    <t>Cercidiphyllum</t>
  </si>
  <si>
    <t xml:space="preserve">japonicum </t>
  </si>
  <si>
    <t xml:space="preserve">Cercis </t>
  </si>
  <si>
    <t>siliquastrum</t>
  </si>
  <si>
    <t>Arbre de Judée</t>
  </si>
  <si>
    <t>× Chitalpa</t>
  </si>
  <si>
    <t>tashkentensis</t>
  </si>
  <si>
    <t>Chitalpa</t>
  </si>
  <si>
    <t>colurna</t>
  </si>
  <si>
    <t>Noisetier de Byzance</t>
  </si>
  <si>
    <t>Davidia</t>
  </si>
  <si>
    <t>involucrata</t>
  </si>
  <si>
    <t>Eucalyptus</t>
  </si>
  <si>
    <t>gunnii</t>
  </si>
  <si>
    <t xml:space="preserve">Fagus </t>
  </si>
  <si>
    <t>sylvatica</t>
  </si>
  <si>
    <t xml:space="preserve">Hêtre fastigié </t>
  </si>
  <si>
    <t>Hêtre pleureur</t>
  </si>
  <si>
    <t>Hêtre pourpre</t>
  </si>
  <si>
    <t>Hêtre tricolore</t>
  </si>
  <si>
    <t xml:space="preserve">Fraxinus          </t>
  </si>
  <si>
    <t xml:space="preserve">angustifolia  </t>
  </si>
  <si>
    <t>Frêne de Raywood</t>
  </si>
  <si>
    <t>excelsior</t>
  </si>
  <si>
    <t>Frêne commun</t>
  </si>
  <si>
    <t>'Jaspidea'</t>
  </si>
  <si>
    <t xml:space="preserve">Frêne à bois jaune </t>
  </si>
  <si>
    <t>Frêne pleureur</t>
  </si>
  <si>
    <t>ornus</t>
  </si>
  <si>
    <t>Frêne à fleurs / Frêne à manne</t>
  </si>
  <si>
    <t xml:space="preserve">Ginkgo                  </t>
  </si>
  <si>
    <t>biloba</t>
  </si>
  <si>
    <t>Arbre aux 40 écus</t>
  </si>
  <si>
    <t xml:space="preserve">Gleditsia </t>
  </si>
  <si>
    <t>triacanthos</t>
  </si>
  <si>
    <t>Févier d'Amérique</t>
  </si>
  <si>
    <t>'Inermis'</t>
  </si>
  <si>
    <t>Févier d'Amérique sans épine</t>
  </si>
  <si>
    <t>'Sunburst'</t>
  </si>
  <si>
    <t>Févier d'Amérique doré</t>
  </si>
  <si>
    <t xml:space="preserve">Gymnocladus </t>
  </si>
  <si>
    <t>Chicot du Canada</t>
  </si>
  <si>
    <t>Noyer d'Amérique</t>
  </si>
  <si>
    <t>Koelreuteria</t>
  </si>
  <si>
    <t xml:space="preserve">Laburnum </t>
  </si>
  <si>
    <t>'Vossii'</t>
  </si>
  <si>
    <t xml:space="preserve">Lagerstroemia </t>
  </si>
  <si>
    <t>indica</t>
  </si>
  <si>
    <t>Lilas des Indes</t>
  </si>
  <si>
    <t>Liquidambar</t>
  </si>
  <si>
    <t>styraciflua</t>
  </si>
  <si>
    <t>Copalme d'Amérique</t>
  </si>
  <si>
    <t xml:space="preserve">Liriodendron </t>
  </si>
  <si>
    <t>tulipifera</t>
  </si>
  <si>
    <t>Tulipier de Virginie</t>
  </si>
  <si>
    <t xml:space="preserve">Magnolia </t>
  </si>
  <si>
    <t xml:space="preserve">grandiflora            </t>
  </si>
  <si>
    <t xml:space="preserve">Malus </t>
  </si>
  <si>
    <t xml:space="preserve">Pommier à fleurs </t>
  </si>
  <si>
    <t>Melia</t>
  </si>
  <si>
    <t>azedarach</t>
  </si>
  <si>
    <t xml:space="preserve">Morus </t>
  </si>
  <si>
    <t>Nyssa</t>
  </si>
  <si>
    <t xml:space="preserve">Nothofagus </t>
  </si>
  <si>
    <t>antarctica</t>
  </si>
  <si>
    <t xml:space="preserve">Parrotia </t>
  </si>
  <si>
    <t xml:space="preserve">Platanus </t>
  </si>
  <si>
    <t xml:space="preserve">Platane d'Orient </t>
  </si>
  <si>
    <t xml:space="preserve">Populus </t>
  </si>
  <si>
    <t xml:space="preserve">alba  </t>
  </si>
  <si>
    <t>'Nivea'</t>
  </si>
  <si>
    <t>Peuplier de boisement</t>
  </si>
  <si>
    <t xml:space="preserve">nigra             </t>
  </si>
  <si>
    <t>'Italica'</t>
  </si>
  <si>
    <t>Peuplier noir d'Italie</t>
  </si>
  <si>
    <t>tremula</t>
  </si>
  <si>
    <t>Peuplier tremble</t>
  </si>
  <si>
    <t>avium</t>
  </si>
  <si>
    <t>'Plena'</t>
  </si>
  <si>
    <t>Merisier à fleurs doubles</t>
  </si>
  <si>
    <t>cerasifera</t>
  </si>
  <si>
    <t>padus</t>
  </si>
  <si>
    <t>Merisier à grappes</t>
  </si>
  <si>
    <t xml:space="preserve">serrulata </t>
  </si>
  <si>
    <t>'Amanogawa'</t>
  </si>
  <si>
    <t>'Kiku-shidare-zakura'</t>
  </si>
  <si>
    <t>Cerisier à fleurs pleureur</t>
  </si>
  <si>
    <t>subhirtella</t>
  </si>
  <si>
    <t>'Autumnalis'</t>
  </si>
  <si>
    <t>Cerisier à fleurs à floraison automnale</t>
  </si>
  <si>
    <t>Pyrus</t>
  </si>
  <si>
    <t xml:space="preserve">calleryana </t>
  </si>
  <si>
    <t>'Chanticleer'</t>
  </si>
  <si>
    <t>Poirier d'ornement</t>
  </si>
  <si>
    <t xml:space="preserve">Quercus </t>
  </si>
  <si>
    <t>cerris</t>
  </si>
  <si>
    <t>frainetto</t>
  </si>
  <si>
    <t>Chêne de Hongrie</t>
  </si>
  <si>
    <t xml:space="preserve">ilex </t>
  </si>
  <si>
    <t xml:space="preserve">Chêne vert </t>
  </si>
  <si>
    <t>Chêne des marais</t>
  </si>
  <si>
    <t>Chêne rouge d'Amérique</t>
  </si>
  <si>
    <t>suber</t>
  </si>
  <si>
    <t>Chêne liège</t>
  </si>
  <si>
    <t xml:space="preserve">Robinia                      </t>
  </si>
  <si>
    <t>pseudoacacia</t>
  </si>
  <si>
    <t>'Umbraculifera'</t>
  </si>
  <si>
    <t>'Frisia'</t>
  </si>
  <si>
    <t>Saule pleureur à bois jaune</t>
  </si>
  <si>
    <t>'Tortuosa'</t>
  </si>
  <si>
    <t xml:space="preserve">Saule tortueux </t>
  </si>
  <si>
    <t xml:space="preserve">Sorbus </t>
  </si>
  <si>
    <t>aria</t>
  </si>
  <si>
    <t>aucuparia</t>
  </si>
  <si>
    <t>Tilia</t>
  </si>
  <si>
    <t>'Euchlora'</t>
  </si>
  <si>
    <t>Tilleul d'Europe</t>
  </si>
  <si>
    <t>platyphyllos</t>
  </si>
  <si>
    <t xml:space="preserve">Ulmus </t>
  </si>
  <si>
    <t>'Saporro Gold'</t>
  </si>
  <si>
    <t>Orme résistant à la graphiose</t>
  </si>
  <si>
    <t xml:space="preserve">Zelkova </t>
  </si>
  <si>
    <t>carpinifolia</t>
  </si>
  <si>
    <t>Orme du Caucase</t>
  </si>
  <si>
    <t>SIMAROUBACEAE</t>
  </si>
  <si>
    <t>BETULACEAE</t>
  </si>
  <si>
    <t>CERCIDIPHYLLACEAE</t>
  </si>
  <si>
    <t>GINKGOACEAE</t>
  </si>
  <si>
    <t>SAPINDACEAE</t>
  </si>
  <si>
    <t>MELIACEAE</t>
  </si>
  <si>
    <t>PLATANACEAE</t>
  </si>
  <si>
    <t>ARECACEAE (PALMAE)</t>
  </si>
  <si>
    <t>ULMACEAE</t>
  </si>
  <si>
    <t>ARBRES D'ORNEMENT ET D'ALIGNEMENT</t>
  </si>
  <si>
    <r>
      <t xml:space="preserve">FABACEAE (LEGUMINOSAE) │ </t>
    </r>
    <r>
      <rPr>
        <sz val="9"/>
        <color indexed="23"/>
        <rFont val="Arial Nova Cond Light"/>
        <family val="2"/>
      </rPr>
      <t>MIMOSACEAE</t>
    </r>
  </si>
  <si>
    <r>
      <t xml:space="preserve">SAPINDACEAE │ </t>
    </r>
    <r>
      <rPr>
        <sz val="9"/>
        <color indexed="23"/>
        <rFont val="Arial Nova Cond Light"/>
        <family val="2"/>
      </rPr>
      <t xml:space="preserve">ACERACEAE                                                                                                                     </t>
    </r>
  </si>
  <si>
    <r>
      <t xml:space="preserve">SAPINDACEAEA │ </t>
    </r>
    <r>
      <rPr>
        <sz val="9"/>
        <color indexed="23"/>
        <rFont val="Arial Nova Cond Light"/>
        <family val="2"/>
      </rPr>
      <t>HIPPOCASTANACEAE</t>
    </r>
  </si>
  <si>
    <r>
      <t xml:space="preserve">CANNABACEAE │ </t>
    </r>
    <r>
      <rPr>
        <sz val="9"/>
        <color indexed="23"/>
        <rFont val="Arial Nova Cond Light"/>
        <family val="2"/>
      </rPr>
      <t>ULMACEAE</t>
    </r>
  </si>
  <si>
    <r>
      <t xml:space="preserve">FABACEAE (LEGUMINOSAE) │ </t>
    </r>
    <r>
      <rPr>
        <sz val="9"/>
        <color indexed="23"/>
        <rFont val="Arial Nova Cond Light"/>
        <family val="2"/>
      </rPr>
      <t>CAESALPINIACEAE</t>
    </r>
  </si>
  <si>
    <r>
      <t xml:space="preserve">FABACEAE (LEGUMINOSAE) │ </t>
    </r>
    <r>
      <rPr>
        <sz val="9"/>
        <color indexed="23"/>
        <rFont val="Arial Nova Cond Light"/>
        <family val="2"/>
      </rPr>
      <t>PAPILIONACEAE</t>
    </r>
  </si>
  <si>
    <r>
      <t xml:space="preserve">ALTINGIACEAE │ </t>
    </r>
    <r>
      <rPr>
        <sz val="9"/>
        <color indexed="23"/>
        <rFont val="Arial Nova Cond Light"/>
        <family val="2"/>
      </rPr>
      <t>HAMAMELIDACEAE</t>
    </r>
  </si>
  <si>
    <r>
      <t xml:space="preserve">NYSSACEAE │ </t>
    </r>
    <r>
      <rPr>
        <sz val="9"/>
        <color indexed="23"/>
        <rFont val="Arial Nova Cond Light"/>
        <family val="2"/>
      </rPr>
      <t>CORNACEAE</t>
    </r>
  </si>
  <si>
    <r>
      <t xml:space="preserve">NOTHOFAGACEAE │ </t>
    </r>
    <r>
      <rPr>
        <sz val="9"/>
        <color indexed="23"/>
        <rFont val="Arial Nova Cond Light"/>
        <family val="2"/>
      </rPr>
      <t>FAGACEAE</t>
    </r>
  </si>
  <si>
    <r>
      <t xml:space="preserve">MALVACEAE │ </t>
    </r>
    <r>
      <rPr>
        <sz val="9"/>
        <color indexed="23"/>
        <rFont val="Arial Nova Cond Light"/>
        <family val="2"/>
      </rPr>
      <t>TILIACEAE</t>
    </r>
  </si>
  <si>
    <t>Erable oriental rouge ; Erable jaspé ; Erable à peau de serpent</t>
  </si>
  <si>
    <t>Erable de cappadoce doré</t>
  </si>
  <si>
    <t>Erable de David ; Erable du Père David ; Erable à peau de serpent</t>
  </si>
  <si>
    <t>Erable à feuille de frêne ; Erable négundo ; Erable négondo</t>
  </si>
  <si>
    <t>'Purpureum' ; 'Atropurpureum'</t>
  </si>
  <si>
    <t>Erable cannelle ; Erable gris</t>
  </si>
  <si>
    <t>Erable rouge du Canada</t>
  </si>
  <si>
    <t>Erable blanc ; Erable argenté lacinié</t>
  </si>
  <si>
    <t>Erable de Chine ; Erable du fleuve Amour</t>
  </si>
  <si>
    <t xml:space="preserve">Marronnier d'Inde ; Marronnier blanc </t>
  </si>
  <si>
    <t>Marronnier rouge de Briot ; Marronnier rouge double</t>
  </si>
  <si>
    <t>Ailante ; Faux vernis du Japon</t>
  </si>
  <si>
    <t>Arbre de soie ; Acacia ou Mimosa de Constantinople</t>
  </si>
  <si>
    <t>Aulne de Corse ; Aulne cordé</t>
  </si>
  <si>
    <t>Aulne commun ; Aulne glutineux ; Verne</t>
  </si>
  <si>
    <r>
      <t xml:space="preserve">Betula 
   </t>
    </r>
    <r>
      <rPr>
        <i/>
        <sz val="11"/>
        <color indexed="23"/>
        <rFont val="Arial Nova Cond Light"/>
        <family val="2"/>
      </rPr>
      <t>Betula</t>
    </r>
  </si>
  <si>
    <r>
      <t xml:space="preserve">Betula 
</t>
    </r>
    <r>
      <rPr>
        <i/>
        <sz val="11"/>
        <color indexed="23"/>
        <rFont val="Arial Nova Cond Light"/>
        <family val="2"/>
      </rPr>
      <t xml:space="preserve">   Betula</t>
    </r>
  </si>
  <si>
    <r>
      <t xml:space="preserve">pendula
   </t>
    </r>
    <r>
      <rPr>
        <i/>
        <sz val="11"/>
        <color indexed="23"/>
        <rFont val="Arial Nova Cond Light"/>
        <family val="2"/>
      </rPr>
      <t>verrucosa</t>
    </r>
  </si>
  <si>
    <t xml:space="preserve">BETULACEAE
</t>
  </si>
  <si>
    <t xml:space="preserve">Bouleau commun ; Bouleau blanc ; Bouleau verruqueux
</t>
  </si>
  <si>
    <t xml:space="preserve">Bouleau blanc pleureur
</t>
  </si>
  <si>
    <t xml:space="preserve">'Youngii'
</t>
  </si>
  <si>
    <t>Charme ; Charmille</t>
  </si>
  <si>
    <t>Charme fastigié ; Charmille fastigiée</t>
  </si>
  <si>
    <t>Micocoulier de Provence ; Micocoulier d'Australie</t>
  </si>
  <si>
    <t>Arbre caramel</t>
  </si>
  <si>
    <t>Arbre aux mouchoirs ; Arbre aux pochettes</t>
  </si>
  <si>
    <t>Eucalyptus ; Gommier cidre</t>
  </si>
  <si>
    <t>Eucalyptus ; Gommier des neiges</t>
  </si>
  <si>
    <t>Hêtre commun ; Hêtre sylvestre ; Fayard</t>
  </si>
  <si>
    <t>'Dawick' ; 'Fastigiata'</t>
  </si>
  <si>
    <t>'Purpurea' ; 'Atropunicea'</t>
  </si>
  <si>
    <t>'Raywood'</t>
  </si>
  <si>
    <t>Savonnier de Chine ; Bois du Panama</t>
  </si>
  <si>
    <t>Cytise ; Aubour de Waterer</t>
  </si>
  <si>
    <t>Magnolia à grandes fleurs ; Magnolier</t>
  </si>
  <si>
    <t>Magnolia de Soulange ; Magnolier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</si>
  <si>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soulangeana</t>
    </r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</si>
  <si>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watereri</t>
    </r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</si>
  <si>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carnea</t>
    </r>
  </si>
  <si>
    <t>Lilas des Indes ; Arbre à chapelets ; Margousier</t>
  </si>
  <si>
    <r>
      <t xml:space="preserve">Morus 
   </t>
    </r>
    <r>
      <rPr>
        <i/>
        <sz val="11"/>
        <color indexed="23"/>
        <rFont val="Arial Nova Cond Light"/>
        <family val="2"/>
      </rPr>
      <t>Morus</t>
    </r>
  </si>
  <si>
    <t xml:space="preserve">MORACEAE
</t>
  </si>
  <si>
    <t>Tupélo noir ; Nyssa ; Gommier noir</t>
  </si>
  <si>
    <t>Hêtre de l'Antarctique ; Faux-hêtre</t>
  </si>
  <si>
    <t>Arbre de fer ; Parrotie de Perse ; Arbre perroquet</t>
  </si>
  <si>
    <r>
      <t xml:space="preserve">tomentosa
   </t>
    </r>
    <r>
      <rPr>
        <i/>
        <sz val="11"/>
        <color indexed="23"/>
        <rFont val="Arial Nova Cond Light"/>
        <family val="2"/>
      </rPr>
      <t>imperialis</t>
    </r>
  </si>
  <si>
    <r>
      <t xml:space="preserve">Paulownia 
   </t>
    </r>
    <r>
      <rPr>
        <i/>
        <sz val="11"/>
        <color indexed="23"/>
        <rFont val="Arial Nova Cond Light"/>
        <family val="2"/>
      </rPr>
      <t xml:space="preserve">Paulownia </t>
    </r>
  </si>
  <si>
    <r>
      <t xml:space="preserve">PAULOWNIACEAE │ </t>
    </r>
    <r>
      <rPr>
        <sz val="9"/>
        <color indexed="23"/>
        <rFont val="Arial Nova Cond Light"/>
        <family val="2"/>
      </rPr>
      <t>SCROPHULARIACEAE</t>
    </r>
    <r>
      <rPr>
        <sz val="9"/>
        <color indexed="8"/>
        <rFont val="Arial Nova Cond Light"/>
        <family val="2"/>
      </rPr>
      <t xml:space="preserve">
</t>
    </r>
  </si>
  <si>
    <t xml:space="preserve">Paulownia impérial
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</si>
  <si>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acerifolia
</t>
    </r>
    <r>
      <rPr>
        <i/>
        <sz val="11"/>
        <color indexed="23"/>
        <rFont val="Arial Nova Cond Light"/>
        <family val="2"/>
      </rPr>
      <t xml:space="preserve">   </t>
    </r>
    <r>
      <rPr>
        <sz val="9"/>
        <color indexed="23"/>
        <rFont val="Arial"/>
        <family val="2"/>
      </rPr>
      <t>×</t>
    </r>
    <r>
      <rPr>
        <i/>
        <sz val="11"/>
        <color indexed="23"/>
        <rFont val="Arial Nova Cond Light"/>
        <family val="2"/>
      </rPr>
      <t xml:space="preserve"> hispanica</t>
    </r>
  </si>
  <si>
    <r>
      <t xml:space="preserve">Platanus 
</t>
    </r>
    <r>
      <rPr>
        <i/>
        <sz val="11"/>
        <color indexed="23"/>
        <rFont val="Arial Nova Cond Light"/>
        <family val="2"/>
      </rPr>
      <t xml:space="preserve">   Platanus</t>
    </r>
  </si>
  <si>
    <t xml:space="preserve">PLATANACEAE
</t>
  </si>
  <si>
    <t xml:space="preserve">Platane commun
</t>
  </si>
  <si>
    <t>Peuplier blanc ; Peuplier argenté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</si>
  <si>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canadensis</t>
    </r>
  </si>
  <si>
    <t xml:space="preserve">'Nigra' </t>
  </si>
  <si>
    <t>Prunier de Pissard</t>
  </si>
  <si>
    <t>Cerisier à fleurs ; Cerisier colonnaire</t>
  </si>
  <si>
    <t>Cerisier à fleurs ; Cerisier du Japon</t>
  </si>
  <si>
    <t>Chêne chevelu ; Chêne velu ; Chêne de Bourgogne</t>
  </si>
  <si>
    <r>
      <t xml:space="preserve">robur
   </t>
    </r>
    <r>
      <rPr>
        <i/>
        <sz val="11"/>
        <color indexed="23"/>
        <rFont val="Arial Nova Cond Light"/>
        <family val="2"/>
      </rPr>
      <t>pedunculata</t>
    </r>
  </si>
  <si>
    <r>
      <t xml:space="preserve">Quercus 
   </t>
    </r>
    <r>
      <rPr>
        <i/>
        <sz val="11"/>
        <color indexed="23"/>
        <rFont val="Arial Nova Cond Light"/>
        <family val="2"/>
      </rPr>
      <t xml:space="preserve">Quercus </t>
    </r>
  </si>
  <si>
    <r>
      <t xml:space="preserve">Quercus 
</t>
    </r>
    <r>
      <rPr>
        <i/>
        <sz val="11"/>
        <color indexed="23"/>
        <rFont val="Arial Nova Cond Light"/>
        <family val="2"/>
      </rPr>
      <t xml:space="preserve">   Quercus </t>
    </r>
  </si>
  <si>
    <t xml:space="preserve">FAGACEAE
</t>
  </si>
  <si>
    <t xml:space="preserve">Chêne pédonculé
</t>
  </si>
  <si>
    <t xml:space="preserve">Chêne pédonculé fastigié
</t>
  </si>
  <si>
    <t xml:space="preserve">'Fastigiata'
</t>
  </si>
  <si>
    <t>Robinier faux-acacia ; Acacia commun</t>
  </si>
  <si>
    <t>Robinier faux-acaica ; Acacia boule</t>
  </si>
  <si>
    <t>Robinier faux-acacia ; Acacia doré</t>
  </si>
  <si>
    <t>Callicarpa</t>
  </si>
  <si>
    <t>bodinieri</t>
  </si>
  <si>
    <t>'Profusion'</t>
  </si>
  <si>
    <t>Callicarpe de bodinier ; Arbre aux bonbons : Arbre à perles</t>
  </si>
  <si>
    <t>MYRTACEAE</t>
  </si>
  <si>
    <t>Callistemon</t>
  </si>
  <si>
    <t>Calluna</t>
  </si>
  <si>
    <t>Callune ; Bruyère commune</t>
  </si>
  <si>
    <t>CALYCANTHACEAE</t>
  </si>
  <si>
    <t>Calycanthus</t>
  </si>
  <si>
    <t>floridus</t>
  </si>
  <si>
    <t>Calycanthe ; Arbre aux anémones ; Arbre Pompadour</t>
  </si>
  <si>
    <t>THEACEAE</t>
  </si>
  <si>
    <t>Camellia</t>
  </si>
  <si>
    <t>sasanqua</t>
  </si>
  <si>
    <t>Camélia d'automne ; Camélia de Noël</t>
  </si>
  <si>
    <t>Caryopteris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</si>
  <si>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clandonensis</t>
    </r>
  </si>
  <si>
    <t>Caryoptéris de Clandon ; Barbe bleue</t>
  </si>
  <si>
    <t>RHAMNACEAE</t>
  </si>
  <si>
    <t>Ceanothus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</si>
  <si>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delilianus</t>
    </r>
  </si>
  <si>
    <t>thyrsiflorus</t>
  </si>
  <si>
    <t>Céanothe persistant ; Céanothe en thyrses</t>
  </si>
  <si>
    <t>Chaenomeles</t>
  </si>
  <si>
    <t>speciosa</t>
  </si>
  <si>
    <t>Cognassier du Japon ; Cognassier splendide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</si>
  <si>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superba </t>
    </r>
  </si>
  <si>
    <t>Cognassier du Japon ; Cognassier 'Superbe'</t>
  </si>
  <si>
    <r>
      <t xml:space="preserve">ARECACEAE │ </t>
    </r>
    <r>
      <rPr>
        <sz val="9"/>
        <color indexed="23"/>
        <rFont val="Arial Nova Cond Light"/>
        <family val="2"/>
      </rPr>
      <t>PALMAE</t>
    </r>
  </si>
  <si>
    <t>Chamaerops</t>
  </si>
  <si>
    <t>humilis</t>
  </si>
  <si>
    <t>Palmier nain ; Palmier doum</t>
  </si>
  <si>
    <t>Chimonanthus</t>
  </si>
  <si>
    <t>praecox</t>
  </si>
  <si>
    <t>Chimonanthe odorant ; Chimonanthe précoce</t>
  </si>
  <si>
    <t>Chionanthus</t>
  </si>
  <si>
    <t>virginicus</t>
  </si>
  <si>
    <t>Arbre à neige</t>
  </si>
  <si>
    <t>RUTACEAE</t>
  </si>
  <si>
    <t>Choisya</t>
  </si>
  <si>
    <t>'Aztec Pearl'</t>
  </si>
  <si>
    <t>Oranger du Mexique à feuilles étroites</t>
  </si>
  <si>
    <t>ternata</t>
  </si>
  <si>
    <t>Oranger du Mexique</t>
  </si>
  <si>
    <t>'Sundance'</t>
  </si>
  <si>
    <t>Oranger du Mexique doré</t>
  </si>
  <si>
    <t>CISTACEAE</t>
  </si>
  <si>
    <t xml:space="preserve">Cistus 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</si>
  <si>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corbariensis</t>
    </r>
  </si>
  <si>
    <t>Ciste des Corbières</t>
  </si>
  <si>
    <r>
      <rPr>
        <sz val="10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purpureus</t>
    </r>
  </si>
  <si>
    <t>Ciste pourpre</t>
  </si>
  <si>
    <t>Citrus</t>
  </si>
  <si>
    <t>Oranger</t>
  </si>
  <si>
    <t>Clerodendrum</t>
  </si>
  <si>
    <t>trichotomum</t>
  </si>
  <si>
    <t>Clérodendron trichotome ; Arbre du clergé</t>
  </si>
  <si>
    <t>CLETHRACEAE</t>
  </si>
  <si>
    <t>Clethra</t>
  </si>
  <si>
    <t>alnifolia</t>
  </si>
  <si>
    <t>Clèthre à feuilles d'aulne</t>
  </si>
  <si>
    <t>cneorum</t>
  </si>
  <si>
    <t>Liseron camélé ; Liseron à feuilles de daphné</t>
  </si>
  <si>
    <r>
      <t xml:space="preserve">ASPARAGACEAE │ </t>
    </r>
    <r>
      <rPr>
        <sz val="9"/>
        <color indexed="23"/>
        <rFont val="Arial Nova Cond Light"/>
        <family val="2"/>
      </rPr>
      <t>AGAVACEAE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LOMANDRACEAE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DRACAENACEAE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LAXMANIACEAE</t>
    </r>
  </si>
  <si>
    <r>
      <t xml:space="preserve">Cordyline
 </t>
    </r>
    <r>
      <rPr>
        <i/>
        <sz val="11"/>
        <color indexed="23"/>
        <rFont val="Arial Nova Cond Light"/>
        <family val="2"/>
      </rPr>
      <t>Draceana</t>
    </r>
  </si>
  <si>
    <r>
      <t xml:space="preserve">australis
 </t>
    </r>
    <r>
      <rPr>
        <i/>
        <sz val="11"/>
        <color indexed="23"/>
        <rFont val="Arial Nova Cond Light"/>
        <family val="2"/>
      </rPr>
      <t>australis</t>
    </r>
  </si>
  <si>
    <t xml:space="preserve">Cordyline d'Australie
</t>
  </si>
  <si>
    <t>CORNACEAE</t>
  </si>
  <si>
    <t>Cornus</t>
  </si>
  <si>
    <t>alba</t>
  </si>
  <si>
    <t>'Aurea'</t>
  </si>
  <si>
    <t>Cornouiller doré</t>
  </si>
  <si>
    <t>Elegantissima' (= 'Argenteo marginata')</t>
  </si>
  <si>
    <t>Cornouiller panaché blanc</t>
  </si>
  <si>
    <t>'Sibirica'</t>
  </si>
  <si>
    <t>Cornouiller à bois rouge</t>
  </si>
  <si>
    <t>controversa</t>
  </si>
  <si>
    <t>Cornouiller des Pagodes</t>
  </si>
  <si>
    <t>florida</t>
  </si>
  <si>
    <t>Cornouiller à grandes fleurs</t>
  </si>
  <si>
    <t>kousa</t>
  </si>
  <si>
    <t>Cornouiller du Japon</t>
  </si>
  <si>
    <t xml:space="preserve">Cornus </t>
  </si>
  <si>
    <t>mas</t>
  </si>
  <si>
    <t>Cornouiller mâle ; Corbier, Cornier</t>
  </si>
  <si>
    <t>sanguinea</t>
  </si>
  <si>
    <t>Cornouiller sanguin</t>
  </si>
  <si>
    <t xml:space="preserve">CORNACEAE
</t>
  </si>
  <si>
    <r>
      <t xml:space="preserve">Cornus
 </t>
    </r>
    <r>
      <rPr>
        <i/>
        <sz val="11"/>
        <color indexed="23"/>
        <rFont val="Arial Nova Cond Light"/>
        <family val="2"/>
      </rPr>
      <t>Cornus</t>
    </r>
  </si>
  <si>
    <r>
      <t xml:space="preserve">sericea
 </t>
    </r>
    <r>
      <rPr>
        <i/>
        <sz val="11"/>
        <color indexed="23"/>
        <rFont val="Arial Nova Cond Light"/>
        <family val="2"/>
      </rPr>
      <t>stolonifera</t>
    </r>
  </si>
  <si>
    <t xml:space="preserve">'Flaviramea'
</t>
  </si>
  <si>
    <t xml:space="preserve">Cornouiller à bois jaune ; Cornouiller stolonifère
</t>
  </si>
  <si>
    <r>
      <t>FABACEAE │</t>
    </r>
    <r>
      <rPr>
        <sz val="9"/>
        <color indexed="23"/>
        <rFont val="Arial Nova Cond Light"/>
        <family val="2"/>
      </rPr>
      <t xml:space="preserve">LEGUMINOSAE </t>
    </r>
    <r>
      <rPr>
        <sz val="9"/>
        <color indexed="8"/>
        <rFont val="Arial Nova Cond Light"/>
        <family val="2"/>
      </rPr>
      <t xml:space="preserve">│ </t>
    </r>
    <r>
      <rPr>
        <sz val="9"/>
        <color indexed="23"/>
        <rFont val="Arial Nova Cond Light"/>
        <family val="2"/>
      </rPr>
      <t>PAPILIONACEAE</t>
    </r>
  </si>
  <si>
    <t>Coronilla</t>
  </si>
  <si>
    <t>emerus</t>
  </si>
  <si>
    <t>Coronille des jardins ; Coronille faux-séné</t>
  </si>
  <si>
    <t>HAMAMELIDACEAE</t>
  </si>
  <si>
    <t>Corylopsis</t>
  </si>
  <si>
    <t>pauciflora</t>
  </si>
  <si>
    <t>Noisetier du Japon ; Faux noisetier</t>
  </si>
  <si>
    <t>'Contorta'</t>
  </si>
  <si>
    <t>Noisetier tortueux</t>
  </si>
  <si>
    <t>maxima</t>
  </si>
  <si>
    <t>'Purpurea'</t>
  </si>
  <si>
    <t>Noisetier pourpre</t>
  </si>
  <si>
    <t>ANACARDIACEAE</t>
  </si>
  <si>
    <t xml:space="preserve">Cotinus </t>
  </si>
  <si>
    <t xml:space="preserve">coggygria </t>
  </si>
  <si>
    <t>'Royal Purple'</t>
  </si>
  <si>
    <t>Arbre à perruques pourpre</t>
  </si>
  <si>
    <t>Cotoneaster</t>
  </si>
  <si>
    <t>dammeri</t>
  </si>
  <si>
    <t>Cotonéaster (Cotonéastre) de Dammer</t>
  </si>
  <si>
    <t>franchetii</t>
  </si>
  <si>
    <t>Cotonéaster (Cotonéastre) de Franchet</t>
  </si>
  <si>
    <t>horizontalis</t>
  </si>
  <si>
    <t>Cotonéaster (Cotonéastre) rampant</t>
  </si>
  <si>
    <t>lacteus</t>
  </si>
  <si>
    <t>Cotonéaster (Cotonéastre) laiteux ; Cotonéaster de Parney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</si>
  <si>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suecicus </t>
    </r>
  </si>
  <si>
    <t>Galax</t>
  </si>
  <si>
    <t>urceolata</t>
  </si>
  <si>
    <t xml:space="preserve">Gerbera </t>
  </si>
  <si>
    <t>Gerbéra</t>
  </si>
  <si>
    <t>Gossypium</t>
  </si>
  <si>
    <t>hirsutum</t>
  </si>
  <si>
    <t>Coton</t>
  </si>
  <si>
    <t xml:space="preserve">Gypsophila </t>
  </si>
  <si>
    <t>Gypsophile</t>
  </si>
  <si>
    <t>androsaemum</t>
  </si>
  <si>
    <t xml:space="preserve">Liatris </t>
  </si>
  <si>
    <t xml:space="preserve">Limonium </t>
  </si>
  <si>
    <t>sinuatum</t>
  </si>
  <si>
    <t>Ornithogalum</t>
  </si>
  <si>
    <t>lactiflora</t>
  </si>
  <si>
    <t>Protea</t>
  </si>
  <si>
    <t>Solidago</t>
  </si>
  <si>
    <t>Verge d’or</t>
  </si>
  <si>
    <t xml:space="preserve">Strelitzia </t>
  </si>
  <si>
    <t>reginae</t>
  </si>
  <si>
    <t>Oiseau de Paradis</t>
  </si>
  <si>
    <t xml:space="preserve">Trachelium </t>
  </si>
  <si>
    <t>caeruleum</t>
  </si>
  <si>
    <t>Tanacetum</t>
  </si>
  <si>
    <t>parthenium</t>
  </si>
  <si>
    <t xml:space="preserve">Zantedeschia </t>
  </si>
  <si>
    <t>aethiopica</t>
  </si>
  <si>
    <t>Adiantum</t>
  </si>
  <si>
    <t>Capillaire</t>
  </si>
  <si>
    <t>Alocasia</t>
  </si>
  <si>
    <t>Asparagus</t>
  </si>
  <si>
    <t>recurvata</t>
  </si>
  <si>
    <t>Begonia</t>
  </si>
  <si>
    <t>rex</t>
  </si>
  <si>
    <t>Bégonia roi</t>
  </si>
  <si>
    <t>Calathea</t>
  </si>
  <si>
    <t>Chamaedorea</t>
  </si>
  <si>
    <t>Cocos</t>
  </si>
  <si>
    <t>nucifera</t>
  </si>
  <si>
    <t>Cocotier</t>
  </si>
  <si>
    <t>Codiaeum</t>
  </si>
  <si>
    <t>variegatum</t>
  </si>
  <si>
    <t>Croton</t>
  </si>
  <si>
    <t>Coffea</t>
  </si>
  <si>
    <t>arabica</t>
  </si>
  <si>
    <t>Caféier</t>
  </si>
  <si>
    <t>Ctenanthe</t>
  </si>
  <si>
    <t>oppenheimiana</t>
  </si>
  <si>
    <t>Cyperus</t>
  </si>
  <si>
    <t>alternifolius</t>
  </si>
  <si>
    <t>Dieffenbachia</t>
  </si>
  <si>
    <t>Dionaea</t>
  </si>
  <si>
    <t>muscipula</t>
  </si>
  <si>
    <t>Echinocactus</t>
  </si>
  <si>
    <t>grusonii</t>
  </si>
  <si>
    <t>Coussin de belle-mère</t>
  </si>
  <si>
    <t>Fatsia</t>
  </si>
  <si>
    <t>Ficus</t>
  </si>
  <si>
    <t>benjamina</t>
  </si>
  <si>
    <t>elastica</t>
  </si>
  <si>
    <t>Caoutchouc</t>
  </si>
  <si>
    <t>Figuier rampant</t>
  </si>
  <si>
    <t>Fittonia</t>
  </si>
  <si>
    <t>verschaffeltii</t>
  </si>
  <si>
    <t>fasciata</t>
  </si>
  <si>
    <t>Lierre des bois</t>
  </si>
  <si>
    <t>Howea</t>
  </si>
  <si>
    <t>forsteriana</t>
  </si>
  <si>
    <t>Hypoestes</t>
  </si>
  <si>
    <t>Maranta</t>
  </si>
  <si>
    <t>leuconeura</t>
  </si>
  <si>
    <t>Monstera</t>
  </si>
  <si>
    <t>Nepenthes</t>
  </si>
  <si>
    <t>Népenthe</t>
  </si>
  <si>
    <t>Nephrolepis</t>
  </si>
  <si>
    <t>exaltata</t>
  </si>
  <si>
    <t>Pachira</t>
  </si>
  <si>
    <t>aquatica</t>
  </si>
  <si>
    <t>Pachypodium</t>
  </si>
  <si>
    <t>lamerei</t>
  </si>
  <si>
    <t>Pellaea</t>
  </si>
  <si>
    <t>rotundifolia</t>
  </si>
  <si>
    <t>Pelléa à feuilles rondes</t>
  </si>
  <si>
    <t>Peperomia</t>
  </si>
  <si>
    <t>caperata</t>
  </si>
  <si>
    <t>Philodendron</t>
  </si>
  <si>
    <t>bipinnatifidum / selloum</t>
  </si>
  <si>
    <t>Pilea</t>
  </si>
  <si>
    <t>cadierei</t>
  </si>
  <si>
    <t>Platycerium</t>
  </si>
  <si>
    <t>Pogonatherum</t>
  </si>
  <si>
    <t>paniceum</t>
  </si>
  <si>
    <t>Pteris</t>
  </si>
  <si>
    <t>ensiformis</t>
  </si>
  <si>
    <t>Sansevieria</t>
  </si>
  <si>
    <t>trifasciata</t>
  </si>
  <si>
    <t>Langue de belle-mère</t>
  </si>
  <si>
    <t>lizei</t>
  </si>
  <si>
    <t>Fatshedera</t>
  </si>
  <si>
    <t>PLANTES VERTES</t>
  </si>
  <si>
    <t>FLEURS ET FEUILLAGES COUPES</t>
  </si>
  <si>
    <t>PLANTES BULBEUSES</t>
  </si>
  <si>
    <t>CANNACEAE</t>
  </si>
  <si>
    <t>LILIACEAE</t>
  </si>
  <si>
    <t>AMARYLLIDACEAE</t>
  </si>
  <si>
    <t>ALSTROEMERIACEAE</t>
  </si>
  <si>
    <t>GENTIANACEAE</t>
  </si>
  <si>
    <t>DIAPENSIACEAE</t>
  </si>
  <si>
    <t>STRELITZIACEAE</t>
  </si>
  <si>
    <t>ARACEAE</t>
  </si>
  <si>
    <t>ASPARAGACEAE</t>
  </si>
  <si>
    <t>MARANTACEAE</t>
  </si>
  <si>
    <t>RUBIACEAE</t>
  </si>
  <si>
    <t>DROSERACEAE</t>
  </si>
  <si>
    <t>NEPENTHACEAE</t>
  </si>
  <si>
    <t>NEPHROLEPIDACEAE</t>
  </si>
  <si>
    <t>PIPERACEAE</t>
  </si>
  <si>
    <t>POLYPODIACEAE</t>
  </si>
  <si>
    <t>PTERIDACEAE</t>
  </si>
  <si>
    <r>
      <rPr>
        <sz val="10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hortensis</t>
    </r>
  </si>
  <si>
    <t>Crocus (hybride)</t>
  </si>
  <si>
    <t>Dahlia (hybride)</t>
  </si>
  <si>
    <t>Fritillaire impériale ; Couronne impériale</t>
  </si>
  <si>
    <t>Jacinthe d'Orient</t>
  </si>
  <si>
    <t>Muscari d'Arménie</t>
  </si>
  <si>
    <t>Narcisse, Jonquille</t>
  </si>
  <si>
    <t>Scille</t>
  </si>
  <si>
    <t>Achillée filipenduline ; Achilée eupatoire</t>
  </si>
  <si>
    <t>Amaranthe queue de renard</t>
  </si>
  <si>
    <t>Anémone de Caen ; Anémone coronaire</t>
  </si>
  <si>
    <t>Muflier ; Gueule de loup</t>
  </si>
  <si>
    <t>Aspidistra ; Plante des concierges ; Belle-mère</t>
  </si>
  <si>
    <r>
      <t xml:space="preserve">Symphyoticum
   </t>
    </r>
    <r>
      <rPr>
        <i/>
        <sz val="11"/>
        <color indexed="23"/>
        <rFont val="Arial Nova Cond Light"/>
        <family val="2"/>
      </rPr>
      <t>Aster</t>
    </r>
  </si>
  <si>
    <r>
      <t xml:space="preserve">ericoides
</t>
    </r>
    <r>
      <rPr>
        <i/>
        <sz val="11"/>
        <color indexed="23"/>
        <rFont val="Arial Nova Cond Light"/>
        <family val="2"/>
      </rPr>
      <t xml:space="preserve">   ericoides</t>
    </r>
  </si>
  <si>
    <t xml:space="preserve">Aster fausse-bruyère
</t>
  </si>
  <si>
    <t>Reine-marguerite ; Callistèphe de Chine ; Aster de Chine</t>
  </si>
  <si>
    <t>Œillet des fleuristes ; Œillet giroflé</t>
  </si>
  <si>
    <t>Echinopse azuré ; Chardon bleu</t>
  </si>
  <si>
    <t>Erémure ; Lis des steppes</t>
  </si>
  <si>
    <t>stenophyllus</t>
  </si>
  <si>
    <r>
      <t xml:space="preserve">Eustoma
</t>
    </r>
    <r>
      <rPr>
        <i/>
        <sz val="11"/>
        <color indexed="23"/>
        <rFont val="Arial Nova Cond Light"/>
        <family val="2"/>
      </rPr>
      <t xml:space="preserve">    Eustoma</t>
    </r>
  </si>
  <si>
    <r>
      <t xml:space="preserve">grandiflorum
  </t>
    </r>
    <r>
      <rPr>
        <i/>
        <sz val="11"/>
        <color indexed="23"/>
        <rFont val="Arial Nova Cond Light"/>
        <family val="2"/>
      </rPr>
      <t xml:space="preserve"> russelianum</t>
    </r>
  </si>
  <si>
    <t xml:space="preserve">Lisianthus ; Eustome de Russel
</t>
  </si>
  <si>
    <t xml:space="preserve">GENTIANACEAE
</t>
  </si>
  <si>
    <t>Millepertuis Androsème</t>
  </si>
  <si>
    <t>Liatris ; Plume du Kansas ; Liatride</t>
  </si>
  <si>
    <t>Statice sinueux</t>
  </si>
  <si>
    <t>thyrsoides</t>
  </si>
  <si>
    <t>Ornithogale en thyrse ; Dame de onze heures</t>
  </si>
  <si>
    <t>Pivoine de Chine ; Pivoine à fleurs de lait</t>
  </si>
  <si>
    <t>Trachélie céruléenne</t>
  </si>
  <si>
    <t>Grande camomille</t>
  </si>
  <si>
    <t>Arum d'Ethiopie</t>
  </si>
  <si>
    <r>
      <t xml:space="preserve">AMARYLLIDACEAE │ </t>
    </r>
    <r>
      <rPr>
        <sz val="9"/>
        <color indexed="23"/>
        <rFont val="Arial Nova Cond Light"/>
        <family val="2"/>
      </rPr>
      <t>ALLIACEAE</t>
    </r>
    <r>
      <rPr>
        <sz val="9"/>
        <color indexed="8"/>
        <rFont val="Arial Nova Cond Light"/>
        <family val="2"/>
      </rPr>
      <t xml:space="preserve"> </t>
    </r>
  </si>
  <si>
    <r>
      <t xml:space="preserve">ASPARAGACEAE │ </t>
    </r>
    <r>
      <rPr>
        <sz val="9"/>
        <color indexed="23"/>
        <rFont val="Arial Nova Cond Light"/>
        <family val="2"/>
      </rPr>
      <t>HYACINTHACEAE</t>
    </r>
  </si>
  <si>
    <r>
      <t xml:space="preserve">ASPARAGACEAE │ </t>
    </r>
    <r>
      <rPr>
        <sz val="9"/>
        <color indexed="23"/>
        <rFont val="Arial Nova Cond Light"/>
        <family val="2"/>
      </rPr>
      <t>CONVALLARIACEAE</t>
    </r>
  </si>
  <si>
    <r>
      <t>ASTERACEAE │</t>
    </r>
    <r>
      <rPr>
        <sz val="9"/>
        <color indexed="23"/>
        <rFont val="Arial Nova Cond Light"/>
        <family val="2"/>
      </rPr>
      <t xml:space="preserve"> COMPOSITAE</t>
    </r>
    <r>
      <rPr>
        <sz val="9"/>
        <color indexed="8"/>
        <rFont val="Arial Nova Cond Light"/>
        <family val="2"/>
      </rPr>
      <t xml:space="preserve">
</t>
    </r>
  </si>
  <si>
    <r>
      <t xml:space="preserve">ASPARAGACEAE │ </t>
    </r>
    <r>
      <rPr>
        <sz val="9"/>
        <color indexed="23"/>
        <rFont val="Arial Nova Cond Light"/>
        <family val="2"/>
      </rPr>
      <t>RUSCACEAE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LILIACEAE</t>
    </r>
  </si>
  <si>
    <r>
      <t xml:space="preserve">HYPERICACEAE │ </t>
    </r>
    <r>
      <rPr>
        <sz val="9"/>
        <color indexed="23"/>
        <rFont val="Arial Nova Cond Light"/>
        <family val="2"/>
      </rPr>
      <t>CLUSIACEAE</t>
    </r>
  </si>
  <si>
    <r>
      <t xml:space="preserve">ASPHODELACEAE │ </t>
    </r>
    <r>
      <rPr>
        <sz val="9"/>
        <color indexed="23"/>
        <rFont val="Arial Nova Cond Light"/>
        <family val="2"/>
      </rPr>
      <t>XANTHORRHOEACEAE</t>
    </r>
  </si>
  <si>
    <r>
      <t xml:space="preserve">PTERIDACEAE │ </t>
    </r>
    <r>
      <rPr>
        <sz val="9"/>
        <color indexed="23"/>
        <rFont val="Arial Nova Cond Light"/>
        <family val="2"/>
      </rPr>
      <t>ADIANTACEAE</t>
    </r>
  </si>
  <si>
    <r>
      <t xml:space="preserve">ASPARAGACEAE │ </t>
    </r>
    <r>
      <rPr>
        <sz val="9"/>
        <color indexed="23"/>
        <rFont val="Arial Nova Cond Light"/>
        <family val="2"/>
      </rPr>
      <t>DRACAENACEAE</t>
    </r>
  </si>
  <si>
    <r>
      <t xml:space="preserve">ARECACEAE │ </t>
    </r>
    <r>
      <rPr>
        <sz val="9"/>
        <color indexed="23"/>
        <rFont val="Arial Nova Cond Light"/>
        <family val="2"/>
      </rPr>
      <t>PALMAE</t>
    </r>
  </si>
  <si>
    <r>
      <t xml:space="preserve">ASPARAGACEAE │ </t>
    </r>
    <r>
      <rPr>
        <sz val="9"/>
        <color indexed="23"/>
        <rFont val="Arial Nova Cond Light"/>
        <family val="2"/>
      </rPr>
      <t>ANTHERICACEAE</t>
    </r>
  </si>
  <si>
    <r>
      <t xml:space="preserve">MALVACEAE │ </t>
    </r>
    <r>
      <rPr>
        <sz val="9"/>
        <color indexed="23"/>
        <rFont val="Arial Nova Cond Light"/>
        <family val="2"/>
      </rPr>
      <t>BOMBACACEAE</t>
    </r>
  </si>
  <si>
    <r>
      <t xml:space="preserve">POACEAE │ </t>
    </r>
    <r>
      <rPr>
        <sz val="9"/>
        <color indexed="23"/>
        <rFont val="Arial Nova Cond Light"/>
        <family val="2"/>
      </rPr>
      <t>GRAMINAE</t>
    </r>
  </si>
  <si>
    <r>
      <t xml:space="preserve">ASPARAGACEAE │ </t>
    </r>
    <r>
      <rPr>
        <sz val="9"/>
        <color indexed="23"/>
        <rFont val="Arial Nova Cond Light"/>
        <family val="2"/>
      </rPr>
      <t>AGAVACEAE</t>
    </r>
  </si>
  <si>
    <t>raddianum</t>
  </si>
  <si>
    <r>
      <t xml:space="preserve">Asparagus
</t>
    </r>
    <r>
      <rPr>
        <i/>
        <sz val="11"/>
        <color indexed="23"/>
        <rFont val="Arial Nova Cond Light"/>
        <family val="2"/>
      </rPr>
      <t xml:space="preserve">   Asparagus</t>
    </r>
  </si>
  <si>
    <r>
      <t xml:space="preserve">densiflorus
   </t>
    </r>
    <r>
      <rPr>
        <i/>
        <sz val="11"/>
        <color indexed="23"/>
        <rFont val="Arial Nova Cond Light"/>
        <family val="2"/>
      </rPr>
      <t>aethiopicus</t>
    </r>
  </si>
  <si>
    <t>'Aureum'</t>
  </si>
  <si>
    <t>fragrantissima</t>
  </si>
  <si>
    <t>nitida</t>
  </si>
  <si>
    <t>'Maigrün'</t>
  </si>
  <si>
    <t xml:space="preserve">Lonicera </t>
  </si>
  <si>
    <t>tatarica</t>
  </si>
  <si>
    <t>Chèvrefeuille de Tartarie</t>
  </si>
  <si>
    <t>Loropetalum</t>
  </si>
  <si>
    <t>MAGNOLIACEAE</t>
  </si>
  <si>
    <t>Magnolia</t>
  </si>
  <si>
    <t>Magnolia étoilé</t>
  </si>
  <si>
    <t>miethkeana</t>
  </si>
  <si>
    <t>Mahoberberis</t>
  </si>
  <si>
    <t>Mahonia</t>
  </si>
  <si>
    <t>Mahonia à feuilles de houx</t>
  </si>
  <si>
    <t>Mahonia d'hiver</t>
  </si>
  <si>
    <t>MUSACEAE</t>
  </si>
  <si>
    <t>Musa</t>
  </si>
  <si>
    <t>basjoo</t>
  </si>
  <si>
    <t>Nandina</t>
  </si>
  <si>
    <t>Bambou sacré</t>
  </si>
  <si>
    <t>Nerium</t>
  </si>
  <si>
    <t>oleander</t>
  </si>
  <si>
    <t>Laurier rose</t>
  </si>
  <si>
    <t>Olea</t>
  </si>
  <si>
    <t>europaea</t>
  </si>
  <si>
    <t>Olivier d'Europe</t>
  </si>
  <si>
    <t>Olearia</t>
  </si>
  <si>
    <t>CACTACEAE</t>
  </si>
  <si>
    <t>Opuntia</t>
  </si>
  <si>
    <t>ficus-indica</t>
  </si>
  <si>
    <t>Figuier de Barbarie</t>
  </si>
  <si>
    <t xml:space="preserve">Osmanthus                                        </t>
  </si>
  <si>
    <t>heterophyllus</t>
  </si>
  <si>
    <t>PAEONIACEAE</t>
  </si>
  <si>
    <t>Paeonia</t>
  </si>
  <si>
    <t xml:space="preserve">suffruticosa </t>
  </si>
  <si>
    <t>Pivoine en arbre</t>
  </si>
  <si>
    <t>Perovskia</t>
  </si>
  <si>
    <t>atriplicifolia</t>
  </si>
  <si>
    <t>Philadelphus</t>
  </si>
  <si>
    <t>Phillyrea</t>
  </si>
  <si>
    <t>Phlomis</t>
  </si>
  <si>
    <t>fruticosa</t>
  </si>
  <si>
    <t>Sauge de Jérusalem</t>
  </si>
  <si>
    <t>Phoenix</t>
  </si>
  <si>
    <t>canariensis</t>
  </si>
  <si>
    <t>Palmier des Canaries</t>
  </si>
  <si>
    <r>
      <t xml:space="preserve">ASPHODELACEAE │ </t>
    </r>
    <r>
      <rPr>
        <sz val="9"/>
        <color indexed="23"/>
        <rFont val="Arial Nova Cond Light"/>
        <family val="2"/>
      </rPr>
      <t>XANTHORRHOEACEAE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PHORMIACEAE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HEMEROCALLIDACEAE</t>
    </r>
  </si>
  <si>
    <t>Phormium</t>
  </si>
  <si>
    <t>tenax</t>
  </si>
  <si>
    <t>Lin de Nouvelle Zélande</t>
  </si>
  <si>
    <t>Photinia</t>
  </si>
  <si>
    <t xml:space="preserve">'Red Robin'  </t>
  </si>
  <si>
    <t>Physocarpus</t>
  </si>
  <si>
    <t>opulifolius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</si>
  <si>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</si>
  <si>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</si>
  <si>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</si>
  <si>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</si>
  <si>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</si>
  <si>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</si>
  <si>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</si>
  <si>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</si>
  <si>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trifoliata</t>
  </si>
  <si>
    <t>Citronnier rustique</t>
  </si>
  <si>
    <t>Potentilla</t>
  </si>
  <si>
    <t>Prunus</t>
  </si>
  <si>
    <t>laurocerasus</t>
  </si>
  <si>
    <t>'Caucasica'</t>
  </si>
  <si>
    <t>'Otto Luyken'</t>
  </si>
  <si>
    <t>Laurier Otto Luyken</t>
  </si>
  <si>
    <t>lusitanica</t>
  </si>
  <si>
    <t xml:space="preserve">Laurier du Portugal </t>
  </si>
  <si>
    <t xml:space="preserve">serrula </t>
  </si>
  <si>
    <t>Cerisier du Tibet</t>
  </si>
  <si>
    <t>spinosa</t>
  </si>
  <si>
    <t>triloba</t>
  </si>
  <si>
    <t>LYTHRACEAE</t>
  </si>
  <si>
    <t>Punica</t>
  </si>
  <si>
    <t>granatum</t>
  </si>
  <si>
    <t>Pyracantha</t>
  </si>
  <si>
    <t>Buisson ardent</t>
  </si>
  <si>
    <t>Rhamnus</t>
  </si>
  <si>
    <t>alaternus</t>
  </si>
  <si>
    <t>Rhododendron</t>
  </si>
  <si>
    <t xml:space="preserve">Ribes          </t>
  </si>
  <si>
    <t>sanguineum</t>
  </si>
  <si>
    <t>Rosier des jardins</t>
  </si>
  <si>
    <t>rugosa</t>
  </si>
  <si>
    <t xml:space="preserve">Rosier du Japon </t>
  </si>
  <si>
    <t>Romarin</t>
  </si>
  <si>
    <t>cockburnianus</t>
  </si>
  <si>
    <t>Ronce du Tibet</t>
  </si>
  <si>
    <t>Ronce d'ornement</t>
  </si>
  <si>
    <r>
      <t xml:space="preserve">ASPARAGACEAE │ </t>
    </r>
    <r>
      <rPr>
        <sz val="9"/>
        <color indexed="23"/>
        <rFont val="Arial Nova Cond Light"/>
        <family val="2"/>
      </rPr>
      <t>RUSCACEAE</t>
    </r>
  </si>
  <si>
    <t>Ruscus</t>
  </si>
  <si>
    <t>aculeatus</t>
  </si>
  <si>
    <t>SALICACEAE</t>
  </si>
  <si>
    <t xml:space="preserve">Salix </t>
  </si>
  <si>
    <t>caprea</t>
  </si>
  <si>
    <t>'Pendula'</t>
  </si>
  <si>
    <t>Saule marsault pleureur</t>
  </si>
  <si>
    <t>Saule tortueux à bois rouge</t>
  </si>
  <si>
    <t>Salix</t>
  </si>
  <si>
    <t>Saule à feuilles de romarin</t>
  </si>
  <si>
    <t>Saule crevette</t>
  </si>
  <si>
    <t>microphylla</t>
  </si>
  <si>
    <r>
      <t xml:space="preserve">ADOXACEAE │ </t>
    </r>
    <r>
      <rPr>
        <sz val="9"/>
        <color indexed="23"/>
        <rFont val="Arial Nova Cond Light"/>
        <family val="2"/>
      </rPr>
      <t>CAPRIFOLIACEAE</t>
    </r>
  </si>
  <si>
    <t>Sambucus</t>
  </si>
  <si>
    <t xml:space="preserve">Sureau noir </t>
  </si>
  <si>
    <t>Santolina</t>
  </si>
  <si>
    <t>chamaecyparissus</t>
  </si>
  <si>
    <t>Sarcococca</t>
  </si>
  <si>
    <t>ruscifolia</t>
  </si>
  <si>
    <t>Sarcocoque à feuilles de Ruscus</t>
  </si>
  <si>
    <t>Skimmia</t>
  </si>
  <si>
    <t>Skimmia du Japon</t>
  </si>
  <si>
    <t>Sorbaria</t>
  </si>
  <si>
    <t>sorbifolia</t>
  </si>
  <si>
    <t>Spartium</t>
  </si>
  <si>
    <t xml:space="preserve">junceum </t>
  </si>
  <si>
    <t>Spiraea</t>
  </si>
  <si>
    <t>Spirée d'été</t>
  </si>
  <si>
    <t>Spirée japonaise</t>
  </si>
  <si>
    <t>nipponica</t>
  </si>
  <si>
    <t>'Snowmound'</t>
  </si>
  <si>
    <t>Stephanandra</t>
  </si>
  <si>
    <t>incisa</t>
  </si>
  <si>
    <t xml:space="preserve">Stewartia </t>
  </si>
  <si>
    <t>pseudocamellia</t>
  </si>
  <si>
    <t>Symphoricarpos</t>
  </si>
  <si>
    <t>'Hancock'</t>
  </si>
  <si>
    <t>Symphorine rampante</t>
  </si>
  <si>
    <t xml:space="preserve">Symphorine  </t>
  </si>
  <si>
    <t>Syringa</t>
  </si>
  <si>
    <t>TAMARICACEAE</t>
  </si>
  <si>
    <t>Tamarix</t>
  </si>
  <si>
    <t>ramosissima</t>
  </si>
  <si>
    <t>Tamaris d'été</t>
  </si>
  <si>
    <r>
      <t>LAMIACEAE │</t>
    </r>
    <r>
      <rPr>
        <sz val="9"/>
        <color indexed="23"/>
        <rFont val="Arial Nova Cond Light"/>
        <family val="2"/>
      </rPr>
      <t>LABIATAE</t>
    </r>
  </si>
  <si>
    <t>Teucrium</t>
  </si>
  <si>
    <t>fruticans</t>
  </si>
  <si>
    <t>Ulex</t>
  </si>
  <si>
    <t>Viburnum</t>
  </si>
  <si>
    <t>carlesii</t>
  </si>
  <si>
    <t xml:space="preserve">Viburnum  </t>
  </si>
  <si>
    <t>Azalée d'intèrieur</t>
  </si>
  <si>
    <t xml:space="preserve">Saintpaulia </t>
  </si>
  <si>
    <t>ionantha</t>
  </si>
  <si>
    <t xml:space="preserve">Schlumbergera </t>
  </si>
  <si>
    <t>truncata</t>
  </si>
  <si>
    <t xml:space="preserve">Cactus de Noël </t>
  </si>
  <si>
    <t>Solanum</t>
  </si>
  <si>
    <t>pseudocapsicum</t>
  </si>
  <si>
    <t>Pommier d’amour</t>
  </si>
  <si>
    <t xml:space="preserve">Spathiphyllum </t>
  </si>
  <si>
    <t>wallisii</t>
  </si>
  <si>
    <t>Stephanotis</t>
  </si>
  <si>
    <t>Jasmin de Madagascar</t>
  </si>
  <si>
    <t>Streptocarpus</t>
  </si>
  <si>
    <t>saxorum</t>
  </si>
  <si>
    <t xml:space="preserve">Tacca </t>
  </si>
  <si>
    <t>chantrieri</t>
  </si>
  <si>
    <t>Fleur chauve-souris</t>
  </si>
  <si>
    <t>Tibouchina</t>
  </si>
  <si>
    <t>urvilleana</t>
  </si>
  <si>
    <t>Tillandsia</t>
  </si>
  <si>
    <t>cyanea</t>
  </si>
  <si>
    <t xml:space="preserve">Vriesea </t>
  </si>
  <si>
    <t>BROMELIACEAE</t>
  </si>
  <si>
    <t>GESNERIACEAE</t>
  </si>
  <si>
    <t>HAEMODORACEAE</t>
  </si>
  <si>
    <t>ZINGIBERACEAE</t>
  </si>
  <si>
    <t>ORCHIDACEAE</t>
  </si>
  <si>
    <t>MELASTOMATACEAE</t>
  </si>
  <si>
    <t>OXALIDACEAE</t>
  </si>
  <si>
    <t/>
  </si>
  <si>
    <r>
      <t xml:space="preserve">APOCYNACEAE │ </t>
    </r>
    <r>
      <rPr>
        <sz val="9"/>
        <color indexed="23"/>
        <rFont val="Arial Nova Cond Light"/>
        <family val="2"/>
      </rPr>
      <t>ASCLEPIADACEAE</t>
    </r>
  </si>
  <si>
    <r>
      <t xml:space="preserve">DIOSCOREACEAE │ </t>
    </r>
    <r>
      <rPr>
        <sz val="9"/>
        <color indexed="23"/>
        <rFont val="Arial Nova Cond Light"/>
        <family val="2"/>
      </rPr>
      <t>TACCACEAE</t>
    </r>
  </si>
  <si>
    <t>PLANTES FLEURIES</t>
  </si>
  <si>
    <t>Aeschynanthe</t>
  </si>
  <si>
    <t>radicans</t>
  </si>
  <si>
    <t>Anthurium ; Langue de feu</t>
  </si>
  <si>
    <t>Aphelandra ; Plante zèbre</t>
  </si>
  <si>
    <r>
      <rPr>
        <sz val="9"/>
        <color indexed="8"/>
        <rFont val="Arial"/>
        <family val="2"/>
      </rPr>
      <t xml:space="preserve">× </t>
    </r>
    <r>
      <rPr>
        <i/>
        <sz val="11"/>
        <color indexed="8"/>
        <rFont val="Arial Nova Cond Light"/>
        <family val="2"/>
      </rPr>
      <t xml:space="preserve">elatior   </t>
    </r>
  </si>
  <si>
    <t>Begonia Rieger ; Begonia elatior</t>
  </si>
  <si>
    <t>Pervenche de Madagascar ; Pervenche rose</t>
  </si>
  <si>
    <t>Lis de Saint-Joseph ; Clivia</t>
  </si>
  <si>
    <t>Cuphéa ; Fleur cigarette</t>
  </si>
  <si>
    <t>ignea</t>
  </si>
  <si>
    <t>Curcuma ; Tulipe du Siam</t>
  </si>
  <si>
    <t>Cyclamen ; Cyclamen de Perse</t>
  </si>
  <si>
    <t>Dendrobium noble</t>
  </si>
  <si>
    <t>Poinsettia ; Etoile de Noël</t>
  </si>
  <si>
    <t>Guzmania ; Guzmanie lingulée</t>
  </si>
  <si>
    <t>Fleur de cire ; Fleur de porcelaine</t>
  </si>
  <si>
    <t>Jasmin blanc ; Jasmin d'hiver</t>
  </si>
  <si>
    <r>
      <t xml:space="preserve">brandegeeana
   </t>
    </r>
    <r>
      <rPr>
        <i/>
        <sz val="11"/>
        <color indexed="23"/>
        <rFont val="Arial Nova Cond Light"/>
        <family val="2"/>
      </rPr>
      <t>guttata</t>
    </r>
  </si>
  <si>
    <r>
      <t xml:space="preserve">Justicia
 </t>
    </r>
    <r>
      <rPr>
        <i/>
        <sz val="11"/>
        <color indexed="23"/>
        <rFont val="Arial Nova Cond Light"/>
        <family val="2"/>
      </rPr>
      <t xml:space="preserve">  Beloperone </t>
    </r>
  </si>
  <si>
    <t xml:space="preserve">ACANTHACEAE
</t>
  </si>
  <si>
    <t xml:space="preserve">Plante crevette
</t>
  </si>
  <si>
    <t>Kalanchoe</t>
  </si>
  <si>
    <t xml:space="preserve">Médinilla </t>
  </si>
  <si>
    <t xml:space="preserve">Oxalis ; Oxalide ; Trèfle décoratif </t>
  </si>
  <si>
    <t>Plante sucre d’orge ; Pachystachys jaune ; Panache d'officier</t>
  </si>
  <si>
    <t>Phalaenopsis ; Orchidée papillon</t>
  </si>
  <si>
    <r>
      <t xml:space="preserve">auriculata
   </t>
    </r>
    <r>
      <rPr>
        <i/>
        <sz val="11"/>
        <color indexed="23"/>
        <rFont val="Arial Nova Cond Light"/>
        <family val="2"/>
      </rPr>
      <t>capensis</t>
    </r>
  </si>
  <si>
    <r>
      <t xml:space="preserve">Plumbago
   </t>
    </r>
    <r>
      <rPr>
        <i/>
        <sz val="11"/>
        <color indexed="23"/>
        <rFont val="Arial Nova Cond Light"/>
        <family val="2"/>
      </rPr>
      <t>Plumbago</t>
    </r>
  </si>
  <si>
    <t xml:space="preserve">PLUMBAGINACEAE
</t>
  </si>
  <si>
    <t xml:space="preserve">Plumbago du Cap ; Dentellaire du Cap
</t>
  </si>
  <si>
    <t>simsii</t>
  </si>
  <si>
    <t>Violette du Cap ; Violette d’Usambara</t>
  </si>
  <si>
    <t>Fleur de lune ; Spathiphylle de Wallis</t>
  </si>
  <si>
    <t>Streptocarpe ; Primevère du Cap</t>
  </si>
  <si>
    <t>Tibouchina ; Tibouchine</t>
  </si>
  <si>
    <t>Tillandsia bleue</t>
  </si>
  <si>
    <t>Vriéséa</t>
  </si>
  <si>
    <t>PLANTES AROMATIQUES &amp; LEGUMES</t>
  </si>
  <si>
    <t>porrum</t>
  </si>
  <si>
    <t>sativum</t>
  </si>
  <si>
    <t>Oignon</t>
  </si>
  <si>
    <t>Poireau</t>
  </si>
  <si>
    <t>Ail</t>
  </si>
  <si>
    <t>Echalote</t>
  </si>
  <si>
    <r>
      <t xml:space="preserve">cepa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cepa</t>
    </r>
  </si>
  <si>
    <r>
      <t>cepa</t>
    </r>
    <r>
      <rPr>
        <sz val="11"/>
        <color indexed="8"/>
        <rFont val="Arial Nova Cond Light"/>
        <family val="2"/>
      </rPr>
      <t xml:space="preserve"> var. </t>
    </r>
    <r>
      <rPr>
        <i/>
        <sz val="11"/>
        <color indexed="8"/>
        <rFont val="Arial Nova Cond Light"/>
        <family val="2"/>
      </rPr>
      <t>aggregatum</t>
    </r>
  </si>
  <si>
    <t>Apium</t>
  </si>
  <si>
    <t>Céleri-rave</t>
  </si>
  <si>
    <t xml:space="preserve">Apium </t>
  </si>
  <si>
    <r>
      <t xml:space="preserve">APIACEAE │ </t>
    </r>
    <r>
      <rPr>
        <sz val="9"/>
        <color indexed="23"/>
        <rFont val="Arial Nova Cond Light"/>
        <family val="2"/>
      </rPr>
      <t>UMBELLIFERAE</t>
    </r>
  </si>
  <si>
    <r>
      <t xml:space="preserve">graveolens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dulce</t>
    </r>
  </si>
  <si>
    <r>
      <t xml:space="preserve">graveolens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apaceum</t>
    </r>
  </si>
  <si>
    <t>Asperge</t>
  </si>
  <si>
    <t xml:space="preserve">Beta </t>
  </si>
  <si>
    <t>Betterave</t>
  </si>
  <si>
    <t>oleacera</t>
  </si>
  <si>
    <t>Chou perpétuel</t>
  </si>
  <si>
    <t>Choux pommé</t>
  </si>
  <si>
    <t>Navet</t>
  </si>
  <si>
    <t xml:space="preserve">Brassica </t>
  </si>
  <si>
    <t>Choux fleur</t>
  </si>
  <si>
    <t>Choux de Bruxelles</t>
  </si>
  <si>
    <t xml:space="preserve">Brocoli </t>
  </si>
  <si>
    <t xml:space="preserve">Capsicum </t>
  </si>
  <si>
    <t>Cichorium</t>
  </si>
  <si>
    <t>endivia</t>
  </si>
  <si>
    <t>intybus</t>
  </si>
  <si>
    <t xml:space="preserve">Endive </t>
  </si>
  <si>
    <t xml:space="preserve">Cucumis </t>
  </si>
  <si>
    <t>melo</t>
  </si>
  <si>
    <t>Melon</t>
  </si>
  <si>
    <t>sativus</t>
  </si>
  <si>
    <t>Cucurbita</t>
  </si>
  <si>
    <t>Courge-potiron</t>
  </si>
  <si>
    <t>pepo</t>
  </si>
  <si>
    <t>Courgette</t>
  </si>
  <si>
    <t>Cynara</t>
  </si>
  <si>
    <t>cardunculus</t>
  </si>
  <si>
    <t>Cardon</t>
  </si>
  <si>
    <t>scolymus</t>
  </si>
  <si>
    <t>Artichaut</t>
  </si>
  <si>
    <t xml:space="preserve">Daucus </t>
  </si>
  <si>
    <t xml:space="preserve">carota </t>
  </si>
  <si>
    <t>Carotte</t>
  </si>
  <si>
    <t xml:space="preserve">Eruca </t>
  </si>
  <si>
    <t>Roquette</t>
  </si>
  <si>
    <r>
      <t xml:space="preserve">vulgaris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cicla</t>
    </r>
  </si>
  <si>
    <r>
      <t xml:space="preserve">oleracea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capitata</t>
    </r>
  </si>
  <si>
    <r>
      <t xml:space="preserve">rapa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rapifera</t>
    </r>
  </si>
  <si>
    <r>
      <t xml:space="preserve">oleracea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botrytis</t>
    </r>
  </si>
  <si>
    <r>
      <t xml:space="preserve">oleracea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gemmifera</t>
    </r>
  </si>
  <si>
    <r>
      <t xml:space="preserve">oleracea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italica</t>
    </r>
  </si>
  <si>
    <r>
      <t xml:space="preserve">pepo </t>
    </r>
    <r>
      <rPr>
        <sz val="11"/>
        <color indexed="8"/>
        <rFont val="Arial Nova Cond Light"/>
        <family val="2"/>
      </rPr>
      <t>var.</t>
    </r>
    <r>
      <rPr>
        <i/>
        <sz val="11"/>
        <color indexed="8"/>
        <rFont val="Arial Nova Cond Light"/>
        <family val="2"/>
      </rPr>
      <t xml:space="preserve"> ovifera</t>
    </r>
  </si>
  <si>
    <t>Céleri à côtes ; Céleri-Branche</t>
  </si>
  <si>
    <t>Bette ; Blette ; Poirée</t>
  </si>
  <si>
    <t>Poivron ; Piment</t>
  </si>
  <si>
    <t>Chicorée Scarole ; Frisée</t>
  </si>
  <si>
    <t>Concombre ; Cornichon</t>
  </si>
  <si>
    <t>Patisson ; Artichaut d'Espagne ; Bonnet de prêtre</t>
  </si>
  <si>
    <t>Ipomoea</t>
  </si>
  <si>
    <t>batatas</t>
  </si>
  <si>
    <t>Patate douce</t>
  </si>
  <si>
    <t>Allium</t>
  </si>
  <si>
    <t>schoenoprasum</t>
  </si>
  <si>
    <t>-</t>
  </si>
  <si>
    <t>Artemisia</t>
  </si>
  <si>
    <t>dracunculus</t>
  </si>
  <si>
    <t>Estragon</t>
  </si>
  <si>
    <t>Fragaria</t>
  </si>
  <si>
    <t>Fraisier</t>
  </si>
  <si>
    <t>Lavandula</t>
  </si>
  <si>
    <t>officinalis</t>
  </si>
  <si>
    <t>Lavande officinale</t>
  </si>
  <si>
    <t xml:space="preserve">Mentha </t>
  </si>
  <si>
    <t>spicata</t>
  </si>
  <si>
    <t>Ocimum</t>
  </si>
  <si>
    <t>basilicum</t>
  </si>
  <si>
    <t>Basilic</t>
  </si>
  <si>
    <t>Rosmarinus</t>
  </si>
  <si>
    <t>Romarin officinal</t>
  </si>
  <si>
    <t>Rumex</t>
  </si>
  <si>
    <t>acetosa</t>
  </si>
  <si>
    <t>Salvia</t>
  </si>
  <si>
    <t>Sauge officinale</t>
  </si>
  <si>
    <t>Satureja</t>
  </si>
  <si>
    <t>montana</t>
  </si>
  <si>
    <t>Thymus</t>
  </si>
  <si>
    <t>vulgaris</t>
  </si>
  <si>
    <t>Ciboulette ; Civette</t>
  </si>
  <si>
    <t>ROSACEAE</t>
  </si>
  <si>
    <t>Menthe verte ; Menthe en épi</t>
  </si>
  <si>
    <t>Oseille commune ; Grande oseille</t>
  </si>
  <si>
    <t>Thym commun</t>
  </si>
  <si>
    <t xml:space="preserve">Persil
</t>
  </si>
  <si>
    <t>Famille</t>
  </si>
  <si>
    <t>Genre</t>
  </si>
  <si>
    <t>Espèce</t>
  </si>
  <si>
    <t>Cultivar</t>
  </si>
  <si>
    <t>Nom commun</t>
  </si>
  <si>
    <t xml:space="preserve">Begonia </t>
  </si>
  <si>
    <t xml:space="preserve">Impatiens </t>
  </si>
  <si>
    <t>walleriana</t>
  </si>
  <si>
    <t xml:space="preserve">Lobelia </t>
  </si>
  <si>
    <t>erinus</t>
  </si>
  <si>
    <t xml:space="preserve">Nicotiana </t>
  </si>
  <si>
    <t>Tabac d’ornement</t>
  </si>
  <si>
    <t>sp.</t>
  </si>
  <si>
    <t>Pelargonium</t>
  </si>
  <si>
    <t xml:space="preserve">Petunia </t>
  </si>
  <si>
    <t>×</t>
  </si>
  <si>
    <t xml:space="preserve">Salvia </t>
  </si>
  <si>
    <t>splendens</t>
  </si>
  <si>
    <t>Sauge rouge</t>
  </si>
  <si>
    <t xml:space="preserve">Tagetes </t>
  </si>
  <si>
    <t>patula</t>
  </si>
  <si>
    <t>Oeillet d'Inde</t>
  </si>
  <si>
    <t xml:space="preserve">Tropaeolum </t>
  </si>
  <si>
    <t>majus</t>
  </si>
  <si>
    <t>Capucine</t>
  </si>
  <si>
    <t xml:space="preserve">Viola </t>
  </si>
  <si>
    <t>BEGONIACEAE</t>
  </si>
  <si>
    <t>BALSAMINACEAE</t>
  </si>
  <si>
    <t>CAMPANULACEAE</t>
  </si>
  <si>
    <t>APOCYNACEAE</t>
  </si>
  <si>
    <t>SOLANACEAE</t>
  </si>
  <si>
    <t>GERANIACEAE</t>
  </si>
  <si>
    <t>TROPAEOLACEAE</t>
  </si>
  <si>
    <t>VIOLACEAE</t>
  </si>
  <si>
    <r>
      <t xml:space="preserve">AMARYLLIDACEAE </t>
    </r>
    <r>
      <rPr>
        <sz val="9"/>
        <color indexed="8"/>
        <rFont val="Arial"/>
        <family val="2"/>
      </rPr>
      <t>│</t>
    </r>
    <r>
      <rPr>
        <sz val="9"/>
        <color indexed="8"/>
        <rFont val="Arial Nova Cond Light"/>
        <family val="2"/>
      </rPr>
      <t xml:space="preserve"> </t>
    </r>
    <r>
      <rPr>
        <sz val="9"/>
        <color indexed="23"/>
        <rFont val="Arial Nova Cond Light"/>
        <family val="2"/>
      </rPr>
      <t>ALLIACEAE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LILIACEAE</t>
    </r>
  </si>
  <si>
    <r>
      <t xml:space="preserve">ASTERACEAE │ </t>
    </r>
    <r>
      <rPr>
        <sz val="9"/>
        <color indexed="23"/>
        <rFont val="Arial Nova Cond Light"/>
        <family val="2"/>
      </rPr>
      <t>COMPOSITAE</t>
    </r>
  </si>
  <si>
    <r>
      <t xml:space="preserve">LAMIACEAE │ </t>
    </r>
    <r>
      <rPr>
        <sz val="9"/>
        <color indexed="23"/>
        <rFont val="Arial Nova Cond Light"/>
        <family val="2"/>
      </rPr>
      <t>LABIATAE</t>
    </r>
  </si>
  <si>
    <r>
      <t xml:space="preserve">APIACEAE │ </t>
    </r>
    <r>
      <rPr>
        <sz val="9"/>
        <color indexed="23"/>
        <rFont val="Arial Nova Cond Light"/>
        <family val="2"/>
      </rPr>
      <t>UMBELLIFERAE</t>
    </r>
    <r>
      <rPr>
        <sz val="9"/>
        <color indexed="8"/>
        <rFont val="Arial Nova Cond Light"/>
        <family val="2"/>
      </rPr>
      <t xml:space="preserve">
</t>
    </r>
  </si>
  <si>
    <r>
      <t xml:space="preserve">Petroselinum
 </t>
    </r>
    <r>
      <rPr>
        <i/>
        <sz val="11"/>
        <color indexed="23"/>
        <rFont val="Arial Nova Cond Light"/>
        <family val="2"/>
      </rPr>
      <t>Petroselinum</t>
    </r>
  </si>
  <si>
    <r>
      <t xml:space="preserve">crispum
</t>
    </r>
    <r>
      <rPr>
        <i/>
        <sz val="11"/>
        <color indexed="23"/>
        <rFont val="Arial Nova Cond Light"/>
        <family val="2"/>
      </rPr>
      <t xml:space="preserve"> sativum</t>
    </r>
  </si>
  <si>
    <r>
      <t xml:space="preserve">Ageratum
 </t>
    </r>
    <r>
      <rPr>
        <i/>
        <sz val="11"/>
        <color indexed="23"/>
        <rFont val="Arial Nova Cond Light"/>
        <family val="2"/>
      </rPr>
      <t>Ageratum</t>
    </r>
  </si>
  <si>
    <r>
      <t xml:space="preserve">ASTERACEAE │ </t>
    </r>
    <r>
      <rPr>
        <sz val="9"/>
        <color indexed="23"/>
        <rFont val="Arial Nova Cond Light"/>
        <family val="2"/>
      </rPr>
      <t>COMPOSITAE</t>
    </r>
    <r>
      <rPr>
        <sz val="9"/>
        <color indexed="8"/>
        <rFont val="Arial Nova Cond Light"/>
        <family val="2"/>
      </rPr>
      <t xml:space="preserve">
</t>
    </r>
  </si>
  <si>
    <r>
      <t xml:space="preserve">houstonianum
 </t>
    </r>
    <r>
      <rPr>
        <i/>
        <sz val="11"/>
        <color indexed="23"/>
        <rFont val="Arial Nova Cond Light"/>
        <family val="2"/>
      </rPr>
      <t>mexicanum</t>
    </r>
  </si>
  <si>
    <t xml:space="preserve">Agérate du Mexique ; Agératum du Mexique
</t>
  </si>
  <si>
    <r>
      <rPr>
        <sz val="9"/>
        <color indexed="8"/>
        <rFont val="Arial"/>
        <family val="2"/>
      </rPr>
      <t xml:space="preserve">× </t>
    </r>
    <r>
      <rPr>
        <i/>
        <sz val="11"/>
        <color indexed="8"/>
        <rFont val="Arial Nova Cond Light"/>
        <family val="2"/>
      </rPr>
      <t>ananassa</t>
    </r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</si>
  <si>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semperflorens-cultorum</t>
    </r>
  </si>
  <si>
    <t>Bégonias horticoles</t>
  </si>
  <si>
    <t>Impatience ; Balsamine de Waller</t>
  </si>
  <si>
    <t>Lobélia ; Lobélie érine</t>
  </si>
  <si>
    <r>
      <t xml:space="preserve">Mandevilla
 </t>
    </r>
    <r>
      <rPr>
        <i/>
        <sz val="11"/>
        <color indexed="23"/>
        <rFont val="Arial Nova Cond Light"/>
        <family val="2"/>
      </rPr>
      <t>Dipladenia</t>
    </r>
  </si>
  <si>
    <r>
      <t xml:space="preserve">sanderi
 </t>
    </r>
    <r>
      <rPr>
        <i/>
        <sz val="11"/>
        <color indexed="23"/>
        <rFont val="Arial Nova Cond Light"/>
        <family val="2"/>
      </rPr>
      <t>sanderi</t>
    </r>
  </si>
  <si>
    <t xml:space="preserve">APOCYNACEAE
</t>
  </si>
  <si>
    <t>Mandévilla ; Mandévilla de Sander
Dipladénia ; Dipladénia de Sander</t>
  </si>
  <si>
    <t>Marguerite du Cap ; Souci du Cap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</si>
  <si>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sanderae</t>
    </r>
  </si>
  <si>
    <t>Géranium zonale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</si>
  <si>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hortorum</t>
    </r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</si>
  <si>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wittrockiana</t>
    </r>
  </si>
  <si>
    <t>PLANTES ANNUELLES, BISANNUELLES ET DE FLEURISSEMENT</t>
  </si>
  <si>
    <t xml:space="preserve"> </t>
  </si>
  <si>
    <t>■</t>
  </si>
  <si>
    <t>Armoise commune</t>
  </si>
  <si>
    <t>Chenopodium</t>
  </si>
  <si>
    <t>Chénopode blanc</t>
  </si>
  <si>
    <t>Cirsium</t>
  </si>
  <si>
    <t>Clematis</t>
  </si>
  <si>
    <t>Convolvulus</t>
  </si>
  <si>
    <t>Liseron des champs</t>
  </si>
  <si>
    <t>Equisetum</t>
  </si>
  <si>
    <t>Geranium</t>
  </si>
  <si>
    <t>Plantago</t>
  </si>
  <si>
    <t>Rubus</t>
  </si>
  <si>
    <t>Ronce</t>
  </si>
  <si>
    <t>Senecio</t>
  </si>
  <si>
    <t>Séneçon vulgaire</t>
  </si>
  <si>
    <t>Stellaria</t>
  </si>
  <si>
    <t>Taraxacum</t>
  </si>
  <si>
    <t xml:space="preserve">Trifolium </t>
  </si>
  <si>
    <t>repens</t>
  </si>
  <si>
    <t>Urtica</t>
  </si>
  <si>
    <t>RANUNCULACEAE</t>
  </si>
  <si>
    <t>CONVOLVULACEAE</t>
  </si>
  <si>
    <t>EQUISETACEAE</t>
  </si>
  <si>
    <t>PLANTAGINACEAE</t>
  </si>
  <si>
    <t>POLYGONACEAE</t>
  </si>
  <si>
    <t>CARYOPHYLLACEAE</t>
  </si>
  <si>
    <t>URTICACEAE</t>
  </si>
  <si>
    <r>
      <t xml:space="preserve">AMARANTHACEAE │ </t>
    </r>
    <r>
      <rPr>
        <sz val="9"/>
        <color indexed="23"/>
        <rFont val="Arial Nova Cond Light"/>
        <family val="2"/>
      </rPr>
      <t>CHENOPODIACEAE</t>
    </r>
  </si>
  <si>
    <r>
      <t xml:space="preserve">FABACEAE │ </t>
    </r>
    <r>
      <rPr>
        <sz val="9"/>
        <color indexed="23"/>
        <rFont val="Arial Nova Cond Light"/>
        <family val="2"/>
      </rPr>
      <t>LEGUMINOSAE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PAPILIONACEAE</t>
    </r>
  </si>
  <si>
    <t>Chardon des champs ; Cirse des champs</t>
  </si>
  <si>
    <t>Clématite des haies ; Clématite vigne-blanche</t>
  </si>
  <si>
    <t>Prêle des champs</t>
  </si>
  <si>
    <t>Plantain lancéolé ; Plantain étroit</t>
  </si>
  <si>
    <t>Rumex à feuilles obtuses ; Patience sauvage</t>
  </si>
  <si>
    <t>Mourron des oiseaux ; Stellaire intermédiaire</t>
  </si>
  <si>
    <t>album</t>
  </si>
  <si>
    <t>arvense</t>
  </si>
  <si>
    <t xml:space="preserve">vitalba </t>
  </si>
  <si>
    <t>arvensis</t>
  </si>
  <si>
    <t>lanceolata</t>
  </si>
  <si>
    <t>fruticosus</t>
  </si>
  <si>
    <t>obtusifolius</t>
  </si>
  <si>
    <t>media</t>
  </si>
  <si>
    <t>officinale</t>
  </si>
  <si>
    <t>dioica</t>
  </si>
  <si>
    <t>Pissenlit ; Dent-de-lion</t>
  </si>
  <si>
    <t>Trèfle rampant ; Trèfle blanc</t>
  </si>
  <si>
    <t>Ortie commune ; Grande ortie</t>
  </si>
  <si>
    <t>ADVENTICES</t>
  </si>
  <si>
    <t>Aruncus</t>
  </si>
  <si>
    <t>Caltha</t>
  </si>
  <si>
    <t>palustris</t>
  </si>
  <si>
    <t>japonicum</t>
  </si>
  <si>
    <t>Gunnera</t>
  </si>
  <si>
    <t>manicata</t>
  </si>
  <si>
    <t>Iris</t>
  </si>
  <si>
    <t>pseudacorus</t>
  </si>
  <si>
    <t>Iris des marais</t>
  </si>
  <si>
    <t>Juncus</t>
  </si>
  <si>
    <t>effusus</t>
  </si>
  <si>
    <t xml:space="preserve">Nymphaea </t>
  </si>
  <si>
    <t>Petasites</t>
  </si>
  <si>
    <t>hybridus</t>
  </si>
  <si>
    <t>Grande pétasite</t>
  </si>
  <si>
    <t>Phragmites</t>
  </si>
  <si>
    <t>australis</t>
  </si>
  <si>
    <t>Typha</t>
  </si>
  <si>
    <t>angustifolia</t>
  </si>
  <si>
    <t>PLANTES AQUATIQUES</t>
  </si>
  <si>
    <t>GUNNERACEAE</t>
  </si>
  <si>
    <t>IRIDACEAE</t>
  </si>
  <si>
    <t>JUNCACEAE</t>
  </si>
  <si>
    <t>NYMPHAEACEAE</t>
  </si>
  <si>
    <t>TYPHACEAE</t>
  </si>
  <si>
    <r>
      <t xml:space="preserve">POACEAE │ </t>
    </r>
    <r>
      <rPr>
        <sz val="9"/>
        <color indexed="23"/>
        <rFont val="Arial Nova Cond Light"/>
        <family val="2"/>
      </rPr>
      <t>GRAMINAE</t>
    </r>
  </si>
  <si>
    <t>Barbe-de-bouc</t>
  </si>
  <si>
    <t>dioicus</t>
  </si>
  <si>
    <t>Populage des marais ; Souci d'eau</t>
  </si>
  <si>
    <t>Gunnère du Brésil ; Rhubarbe géante</t>
  </si>
  <si>
    <t>Jonc diffus ; Jonc épars ; Jonc spiralé</t>
  </si>
  <si>
    <t>Roseau commun ; Roseau à balai</t>
  </si>
  <si>
    <t>Massette ; Roseau à massette</t>
  </si>
  <si>
    <t>Agrostis</t>
  </si>
  <si>
    <t>Agrostide commune</t>
  </si>
  <si>
    <t>stolonifera</t>
  </si>
  <si>
    <t>Agrostide stolonifère</t>
  </si>
  <si>
    <t>Festuca</t>
  </si>
  <si>
    <t>arundinacea</t>
  </si>
  <si>
    <t>ovina</t>
  </si>
  <si>
    <t>Fétuque ovine</t>
  </si>
  <si>
    <t>rubra</t>
  </si>
  <si>
    <t>Fétuque rouge</t>
  </si>
  <si>
    <t>Lolium</t>
  </si>
  <si>
    <t>perenne</t>
  </si>
  <si>
    <t>Medicago</t>
  </si>
  <si>
    <t>sativa</t>
  </si>
  <si>
    <t>Luzerne commune</t>
  </si>
  <si>
    <t xml:space="preserve">Poa </t>
  </si>
  <si>
    <t>pratensis</t>
  </si>
  <si>
    <t>Pâturin des prés</t>
  </si>
  <si>
    <t>Poa</t>
  </si>
  <si>
    <t>annua</t>
  </si>
  <si>
    <t>Trifolium</t>
  </si>
  <si>
    <t>PLANTES POUR GAZON</t>
  </si>
  <si>
    <t>Fétuque élevée</t>
  </si>
  <si>
    <t>Ray-grass anglais</t>
  </si>
  <si>
    <t>Pâturin annuel</t>
  </si>
  <si>
    <t>Nombreux CV</t>
  </si>
  <si>
    <t>Arundo</t>
  </si>
  <si>
    <t>donax</t>
  </si>
  <si>
    <t>'Variegata'</t>
  </si>
  <si>
    <t>Canne de provence panachée</t>
  </si>
  <si>
    <t>Fargesia</t>
  </si>
  <si>
    <t>murielae</t>
  </si>
  <si>
    <t>'Rufa'</t>
  </si>
  <si>
    <t>glauca</t>
  </si>
  <si>
    <t>Fétuque bleue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</si>
  <si>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</si>
  <si>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</si>
  <si>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</si>
  <si>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</si>
  <si>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</si>
  <si>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</si>
  <si>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</si>
  <si>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Miscanthus</t>
  </si>
  <si>
    <t>sinensis</t>
  </si>
  <si>
    <t xml:space="preserve">Phalaris  </t>
  </si>
  <si>
    <t>Phyllostachys</t>
  </si>
  <si>
    <t>aurea</t>
  </si>
  <si>
    <t>Bambou à chaume doré</t>
  </si>
  <si>
    <t xml:space="preserve">Phyllostachys </t>
  </si>
  <si>
    <t>aureosulcata</t>
  </si>
  <si>
    <t>'Spectabilis'</t>
  </si>
  <si>
    <t>Bambou à chaume jaune</t>
  </si>
  <si>
    <t>nigra</t>
  </si>
  <si>
    <t>Bambou à chaume noir</t>
  </si>
  <si>
    <t xml:space="preserve">Pleioblastus </t>
  </si>
  <si>
    <t>Bambou nain</t>
  </si>
  <si>
    <t xml:space="preserve">Pseudosasa </t>
  </si>
  <si>
    <t>japonica</t>
  </si>
  <si>
    <t>Stipa</t>
  </si>
  <si>
    <t>tenuifolia</t>
  </si>
  <si>
    <t>Acorus</t>
  </si>
  <si>
    <t>gramineus</t>
  </si>
  <si>
    <t>Carex</t>
  </si>
  <si>
    <t>morrowii</t>
  </si>
  <si>
    <t>Laîche</t>
  </si>
  <si>
    <t>Ophiopogon</t>
  </si>
  <si>
    <t>planiscapus</t>
  </si>
  <si>
    <t>Barbe de serpent</t>
  </si>
  <si>
    <t>ACORACEAE</t>
  </si>
  <si>
    <t>CYPERACEAE</t>
  </si>
  <si>
    <r>
      <t xml:space="preserve">ASPARAGACEAE │ </t>
    </r>
    <r>
      <rPr>
        <sz val="9"/>
        <color indexed="23"/>
        <rFont val="Arial Nova Cond Light"/>
        <family val="2"/>
      </rPr>
      <t>CONVALLARIACEAE</t>
    </r>
  </si>
  <si>
    <t>'Splendid Star'</t>
  </si>
  <si>
    <t>Cortaderia</t>
  </si>
  <si>
    <t>selloana</t>
  </si>
  <si>
    <t>Herbe de la pampa</t>
  </si>
  <si>
    <t>Bambou parapluie ; Bambou murielae</t>
  </si>
  <si>
    <t>Herbe sanglante ; Impérate cylindrique</t>
  </si>
  <si>
    <t>Eulalie ; Roseau de Chine ; Herbe à éléphant</t>
  </si>
  <si>
    <r>
      <t xml:space="preserve">Cenchrus
 </t>
    </r>
    <r>
      <rPr>
        <i/>
        <sz val="11"/>
        <color indexed="23"/>
        <rFont val="Arial Nova Cond Light"/>
        <family val="2"/>
      </rPr>
      <t>Pennisetum</t>
    </r>
  </si>
  <si>
    <r>
      <t xml:space="preserve">alopecuroides
 </t>
    </r>
    <r>
      <rPr>
        <i/>
        <sz val="11"/>
        <color indexed="23"/>
        <rFont val="Arial Nova Cond Light"/>
        <family val="2"/>
      </rPr>
      <t>alopecuroides</t>
    </r>
  </si>
  <si>
    <r>
      <t xml:space="preserve">POACEAE │ </t>
    </r>
    <r>
      <rPr>
        <sz val="9"/>
        <color indexed="23"/>
        <rFont val="Arial Nova Cond Light"/>
        <family val="2"/>
      </rPr>
      <t>GRAMINAE</t>
    </r>
    <r>
      <rPr>
        <sz val="9"/>
        <color indexed="8"/>
        <rFont val="Arial Nova Cond Light"/>
        <family val="2"/>
      </rPr>
      <t xml:space="preserve">
</t>
    </r>
  </si>
  <si>
    <t xml:space="preserve">Nombreux CV
</t>
  </si>
  <si>
    <t xml:space="preserve">Herbe aux écouvillons
</t>
  </si>
  <si>
    <t>Baldingère faux-roseau</t>
  </si>
  <si>
    <t>Bambou du Japon ; Bambou flèche ; Bambou métaké</t>
  </si>
  <si>
    <t>Stipe ; Cheveux d'ange</t>
  </si>
  <si>
    <t>Acore à feuilles de graminée</t>
  </si>
  <si>
    <t>GRAMINEES (ET PLANTES PROCHES)</t>
  </si>
  <si>
    <t>Acanthus</t>
  </si>
  <si>
    <t>mollis</t>
  </si>
  <si>
    <t>Achillea</t>
  </si>
  <si>
    <t>millefolium</t>
  </si>
  <si>
    <t>Aegopodium</t>
  </si>
  <si>
    <t>Agapanthus</t>
  </si>
  <si>
    <t>africanus</t>
  </si>
  <si>
    <t>Agapanthe</t>
  </si>
  <si>
    <t>Ajuga</t>
  </si>
  <si>
    <t>reptans</t>
  </si>
  <si>
    <t>Alcea</t>
  </si>
  <si>
    <t>rosea</t>
  </si>
  <si>
    <t>Anemone</t>
  </si>
  <si>
    <t>Anémone du Japon</t>
  </si>
  <si>
    <t>Aquilegia</t>
  </si>
  <si>
    <t>Ancolie</t>
  </si>
  <si>
    <t>Arabis</t>
  </si>
  <si>
    <t>caucasica</t>
  </si>
  <si>
    <t>Arabette du Caucase</t>
  </si>
  <si>
    <t>Armeria</t>
  </si>
  <si>
    <t>maritima</t>
  </si>
  <si>
    <t>Astilbe</t>
  </si>
  <si>
    <t>Aubrieta</t>
  </si>
  <si>
    <t>Aubriète</t>
  </si>
  <si>
    <t xml:space="preserve">Bergenia </t>
  </si>
  <si>
    <t>cordifolia</t>
  </si>
  <si>
    <t>Centaurea</t>
  </si>
  <si>
    <t>Centranthus</t>
  </si>
  <si>
    <t>ruber</t>
  </si>
  <si>
    <t>Coreopsis</t>
  </si>
  <si>
    <t>grandiflora</t>
  </si>
  <si>
    <t>Coréopsis à grandes fleurs</t>
  </si>
  <si>
    <t>Crocosmia</t>
  </si>
  <si>
    <t>Delphinium</t>
  </si>
  <si>
    <t>Pied d'alouette</t>
  </si>
  <si>
    <t>Dianthus</t>
  </si>
  <si>
    <t>plumarius</t>
  </si>
  <si>
    <t>Digitalis</t>
  </si>
  <si>
    <t>purpurea</t>
  </si>
  <si>
    <t>Echinacea</t>
  </si>
  <si>
    <t>Erigeron</t>
  </si>
  <si>
    <t>Vergerette</t>
  </si>
  <si>
    <t>Euphorbia</t>
  </si>
  <si>
    <t>characias</t>
  </si>
  <si>
    <t>Gaillardia</t>
  </si>
  <si>
    <t>Gaura</t>
  </si>
  <si>
    <t>lindheimeri</t>
  </si>
  <si>
    <t>Geum</t>
  </si>
  <si>
    <t>chiloense</t>
  </si>
  <si>
    <t>Géranium vivace</t>
  </si>
  <si>
    <t>Gypsophila</t>
  </si>
  <si>
    <t>paniculata</t>
  </si>
  <si>
    <t>Heuchera</t>
  </si>
  <si>
    <t xml:space="preserve">Heuchère </t>
  </si>
  <si>
    <t>Helleborus</t>
  </si>
  <si>
    <t>orientalis</t>
  </si>
  <si>
    <t>Hemerocallis</t>
  </si>
  <si>
    <t>Hosta</t>
  </si>
  <si>
    <t>Houttuynia</t>
  </si>
  <si>
    <t>cordata</t>
  </si>
  <si>
    <t>'Chameleon'</t>
  </si>
  <si>
    <t>Hypericum</t>
  </si>
  <si>
    <t>calycinum</t>
  </si>
  <si>
    <t>Iberis</t>
  </si>
  <si>
    <t>sempervirens</t>
  </si>
  <si>
    <t>germanica</t>
  </si>
  <si>
    <t>Iris des jardins</t>
  </si>
  <si>
    <t xml:space="preserve">  </t>
  </si>
  <si>
    <t>Lamium</t>
  </si>
  <si>
    <t>maculatum</t>
  </si>
  <si>
    <t>Leucanthemum</t>
  </si>
  <si>
    <t>maximum</t>
  </si>
  <si>
    <t>Grande marguerite</t>
  </si>
  <si>
    <t>Lupinus</t>
  </si>
  <si>
    <t>Origanum</t>
  </si>
  <si>
    <t>vulgare</t>
  </si>
  <si>
    <t>Pachysandra</t>
  </si>
  <si>
    <t>terminalis</t>
  </si>
  <si>
    <t>Pachysandre du Japon</t>
  </si>
  <si>
    <t>Papaver</t>
  </si>
  <si>
    <t>orientale</t>
  </si>
  <si>
    <t>Pavot d'Orient</t>
  </si>
  <si>
    <t>Penstemon</t>
  </si>
  <si>
    <t>Phlox</t>
  </si>
  <si>
    <t>subulata</t>
  </si>
  <si>
    <t>Platycodon</t>
  </si>
  <si>
    <t>grandiflorus</t>
  </si>
  <si>
    <t>Campanule à grandes fleurs</t>
  </si>
  <si>
    <t>'Tricolor'</t>
  </si>
  <si>
    <t>Sauge tricolore</t>
  </si>
  <si>
    <t>Saxifraga</t>
  </si>
  <si>
    <t>Saxifrage</t>
  </si>
  <si>
    <t>Sedum</t>
  </si>
  <si>
    <t>Sempervivum</t>
  </si>
  <si>
    <t>tectorum</t>
  </si>
  <si>
    <t>Soleirolia</t>
  </si>
  <si>
    <t>soleirolii</t>
  </si>
  <si>
    <t>serpyllum</t>
  </si>
  <si>
    <t>Tradescantia</t>
  </si>
  <si>
    <t>Ephémère de Virginie</t>
  </si>
  <si>
    <t>Verbena</t>
  </si>
  <si>
    <t>hastata</t>
  </si>
  <si>
    <t>Verveine vivace</t>
  </si>
  <si>
    <t>bonariensis</t>
  </si>
  <si>
    <t>Vinca</t>
  </si>
  <si>
    <t>minor</t>
  </si>
  <si>
    <t>Petite pervenche</t>
  </si>
  <si>
    <t>Athyrium</t>
  </si>
  <si>
    <t>filix-femina</t>
  </si>
  <si>
    <t>Dryopteris</t>
  </si>
  <si>
    <t>erythrosora</t>
  </si>
  <si>
    <t>PLANTES VIVACES</t>
  </si>
  <si>
    <t>ACANTHACEAE</t>
  </si>
  <si>
    <t>MALVACEAE</t>
  </si>
  <si>
    <t>PLUMBAGINACEAE</t>
  </si>
  <si>
    <t>SAXIFRAGACEAE</t>
  </si>
  <si>
    <t>PAPAVERACEAE</t>
  </si>
  <si>
    <t>BERBERIDACEAE</t>
  </si>
  <si>
    <t>EUPHORBIACEAE</t>
  </si>
  <si>
    <t>ONAGRACEAE</t>
  </si>
  <si>
    <t>SAURURACEAE</t>
  </si>
  <si>
    <t>BORAGINACEAE</t>
  </si>
  <si>
    <t>BUXACEAE</t>
  </si>
  <si>
    <t>POLEMONIACEAE</t>
  </si>
  <si>
    <t>CRASSULACEAE</t>
  </si>
  <si>
    <t>COMMELINACEAE</t>
  </si>
  <si>
    <t>VERBENACEAE</t>
  </si>
  <si>
    <t>DRYOPTERIDACEAE</t>
  </si>
  <si>
    <r>
      <t xml:space="preserve">ASTERACEAE │ </t>
    </r>
    <r>
      <rPr>
        <sz val="9"/>
        <color indexed="23"/>
        <rFont val="Arial Nova Cond Light"/>
        <family val="2"/>
      </rPr>
      <t>COMPOSITAE</t>
    </r>
  </si>
  <si>
    <r>
      <t xml:space="preserve">APIACEAE │ </t>
    </r>
    <r>
      <rPr>
        <sz val="9"/>
        <color indexed="23"/>
        <rFont val="Arial Nova Cond Light"/>
        <family val="2"/>
      </rPr>
      <t>UMBELLIFERAE</t>
    </r>
  </si>
  <si>
    <r>
      <t xml:space="preserve">AMARYLLIDACEAE │ </t>
    </r>
    <r>
      <rPr>
        <sz val="9"/>
        <color indexed="23"/>
        <rFont val="Arial Nova Cond Light"/>
        <family val="2"/>
      </rPr>
      <t>ALLIACEAE</t>
    </r>
    <r>
      <rPr>
        <sz val="9"/>
        <color indexed="8"/>
        <rFont val="Arial Nova Cond Light"/>
        <family val="2"/>
      </rPr>
      <t xml:space="preserve"> │</t>
    </r>
    <r>
      <rPr>
        <sz val="9"/>
        <color indexed="23"/>
        <rFont val="Arial Nova Cond Light"/>
        <family val="2"/>
      </rPr>
      <t xml:space="preserve"> AGAPANTHACEAE</t>
    </r>
  </si>
  <si>
    <r>
      <t xml:space="preserve">BRASSICACEAE │ </t>
    </r>
    <r>
      <rPr>
        <sz val="9"/>
        <color indexed="23"/>
        <rFont val="Arial Nova Cond Light"/>
        <family val="2"/>
      </rPr>
      <t>CRUCIFERAE</t>
    </r>
  </si>
  <si>
    <r>
      <t xml:space="preserve">CAPRIFOLIACEAE │ </t>
    </r>
    <r>
      <rPr>
        <sz val="9"/>
        <color indexed="23"/>
        <rFont val="Arial Nova Cond Light"/>
        <family val="2"/>
      </rPr>
      <t>VALERIANACEAE</t>
    </r>
  </si>
  <si>
    <r>
      <t xml:space="preserve">PLANTAGINACEAE │ </t>
    </r>
    <r>
      <rPr>
        <sz val="9"/>
        <color indexed="23"/>
        <rFont val="Arial Nova Cond Light"/>
        <family val="2"/>
      </rPr>
      <t>SCROPHULARIACEAE</t>
    </r>
  </si>
  <si>
    <r>
      <t xml:space="preserve">ASPHODELACEAE │ </t>
    </r>
    <r>
      <rPr>
        <sz val="9"/>
        <color indexed="23"/>
        <rFont val="Arial Nova Cond Light"/>
        <family val="2"/>
      </rPr>
      <t>XANTHORRHOEACEAE</t>
    </r>
    <r>
      <rPr>
        <sz val="9"/>
        <color indexed="8"/>
        <rFont val="Arial Nova Cond Light"/>
        <family val="2"/>
      </rPr>
      <t xml:space="preserve"> │ </t>
    </r>
    <r>
      <rPr>
        <sz val="9"/>
        <color indexed="23"/>
        <rFont val="Arial Nova Cond Light"/>
        <family val="2"/>
      </rPr>
      <t>HEMEROCALLIDACEAE</t>
    </r>
  </si>
  <si>
    <r>
      <t xml:space="preserve">ASPARAGACEAE │ </t>
    </r>
    <r>
      <rPr>
        <sz val="9"/>
        <color indexed="23"/>
        <rFont val="Arial Nova Cond Light"/>
        <family val="2"/>
      </rPr>
      <t>HOSTACEAE</t>
    </r>
  </si>
  <si>
    <r>
      <t xml:space="preserve">HYPERICACEAE │ </t>
    </r>
    <r>
      <rPr>
        <sz val="9"/>
        <color indexed="23"/>
        <rFont val="Arial Nova Cond Light"/>
        <family val="2"/>
      </rPr>
      <t>CLUSIACEAE</t>
    </r>
  </si>
  <si>
    <r>
      <t xml:space="preserve">LAMIACEAE │ </t>
    </r>
    <r>
      <rPr>
        <sz val="9"/>
        <color indexed="23"/>
        <rFont val="Arial Nova Cond Light"/>
        <family val="2"/>
      </rPr>
      <t>LABIATAE</t>
    </r>
  </si>
  <si>
    <t>Acanthe à feuilles molles</t>
  </si>
  <si>
    <t>Achillée millefeuille ; Millefeuille</t>
  </si>
  <si>
    <t>podagraria</t>
  </si>
  <si>
    <t>'Variegata' ; 'Variegatum'</t>
  </si>
  <si>
    <t>Herbe aux goutteux panachée ; Égopode podagraire</t>
  </si>
  <si>
    <t>Bugle rampante</t>
  </si>
  <si>
    <t>Rose trémière ; Passe-rose ; Alcée rose</t>
  </si>
  <si>
    <r>
      <t xml:space="preserve">Aurinia
</t>
    </r>
    <r>
      <rPr>
        <i/>
        <sz val="11"/>
        <color indexed="23"/>
        <rFont val="Arial Nova Cond Light"/>
        <family val="2"/>
      </rPr>
      <t xml:space="preserve"> Alyssum</t>
    </r>
  </si>
  <si>
    <r>
      <t xml:space="preserve">saxatilis
 </t>
    </r>
    <r>
      <rPr>
        <i/>
        <sz val="11"/>
        <color indexed="23"/>
        <rFont val="Arial Nova Cond Light"/>
        <family val="2"/>
      </rPr>
      <t>saxatile</t>
    </r>
  </si>
  <si>
    <r>
      <t xml:space="preserve">BRASSICACEAE │ </t>
    </r>
    <r>
      <rPr>
        <sz val="9"/>
        <color indexed="23"/>
        <rFont val="Arial Nova Cond Light"/>
        <family val="2"/>
      </rPr>
      <t>CRUCIFERAE</t>
    </r>
    <r>
      <rPr>
        <sz val="9"/>
        <color indexed="8"/>
        <rFont val="Arial Nova Cond Light"/>
        <family val="2"/>
      </rPr>
      <t xml:space="preserve">
</t>
    </r>
  </si>
  <si>
    <t xml:space="preserve">-
</t>
  </si>
  <si>
    <r>
      <t xml:space="preserve">Agrostis
 </t>
    </r>
    <r>
      <rPr>
        <i/>
        <sz val="11"/>
        <color indexed="23"/>
        <rFont val="Arial Nova Cond Light"/>
        <family val="2"/>
      </rPr>
      <t>Agrostis</t>
    </r>
  </si>
  <si>
    <r>
      <t xml:space="preserve">capillaris
 </t>
    </r>
    <r>
      <rPr>
        <i/>
        <sz val="11"/>
        <color indexed="23"/>
        <rFont val="Arial Nova Cond Light"/>
        <family val="2"/>
      </rPr>
      <t>tenuis</t>
    </r>
  </si>
  <si>
    <t>Armérie maritime ; Gazon d'Espagne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</si>
  <si>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hybrida</t>
    </r>
  </si>
  <si>
    <t>Armoise arborescente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</si>
  <si>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arendsii</t>
    </r>
  </si>
  <si>
    <t>Plante des savetiers ; Bergénie à feuilles cordées</t>
  </si>
  <si>
    <r>
      <t xml:space="preserve">Campanula
 </t>
    </r>
    <r>
      <rPr>
        <i/>
        <sz val="11"/>
        <color indexed="23"/>
        <rFont val="Arial Nova Cond Light"/>
        <family val="2"/>
      </rPr>
      <t>Campanula</t>
    </r>
  </si>
  <si>
    <r>
      <t xml:space="preserve">portenschlagiana
 </t>
    </r>
    <r>
      <rPr>
        <i/>
        <sz val="11"/>
        <color indexed="23"/>
        <rFont val="Arial Nova Cond Light"/>
        <family val="2"/>
      </rPr>
      <t>muralis</t>
    </r>
  </si>
  <si>
    <t>Campanule des murs ; Campanule des murailles</t>
  </si>
  <si>
    <t xml:space="preserve">CAMPANULACEAE
</t>
  </si>
  <si>
    <t>Centaurée des montagnes ; Bleuet des montagnes</t>
  </si>
  <si>
    <t>Valériane rouge ; Centranthe rouge ; Lilas d'Espagne</t>
  </si>
  <si>
    <r>
      <t xml:space="preserve">ASTERACEAE │ </t>
    </r>
    <r>
      <rPr>
        <sz val="9"/>
        <color indexed="23"/>
        <rFont val="Arial Nova Cond Light"/>
        <family val="2"/>
      </rPr>
      <t>COMPOSITAE</t>
    </r>
    <r>
      <rPr>
        <sz val="9"/>
        <color indexed="8"/>
        <rFont val="Arial Nova Cond Light"/>
        <family val="2"/>
      </rPr>
      <t xml:space="preserve">
</t>
    </r>
  </si>
  <si>
    <r>
      <t xml:space="preserve">Jacobaea
 </t>
    </r>
    <r>
      <rPr>
        <i/>
        <sz val="11"/>
        <color indexed="23"/>
        <rFont val="Arial Nova Cond Light"/>
        <family val="2"/>
      </rPr>
      <t>Cineraria</t>
    </r>
  </si>
  <si>
    <r>
      <t xml:space="preserve">maritima
 </t>
    </r>
    <r>
      <rPr>
        <i/>
        <sz val="11"/>
        <color indexed="23"/>
        <rFont val="Arial Nova Cond Light"/>
        <family val="2"/>
      </rPr>
      <t>maritima</t>
    </r>
  </si>
  <si>
    <t>Séneçon cinéraire ; Cinéraire maritime ; Séneçon maritime</t>
  </si>
  <si>
    <t>Crocosmia ; Monbrétia</t>
  </si>
  <si>
    <t>grandiflorum</t>
  </si>
  <si>
    <t>Œillet mignardise</t>
  </si>
  <si>
    <r>
      <t xml:space="preserve">Lamprocapnos
</t>
    </r>
    <r>
      <rPr>
        <i/>
        <sz val="11"/>
        <color indexed="23"/>
        <rFont val="Arial Nova Cond Light"/>
        <family val="2"/>
      </rPr>
      <t xml:space="preserve"> Dicentra</t>
    </r>
  </si>
  <si>
    <r>
      <t xml:space="preserve">spectabilis 
 </t>
    </r>
    <r>
      <rPr>
        <i/>
        <sz val="11"/>
        <color indexed="23"/>
        <rFont val="Arial Nova Cond Light"/>
        <family val="2"/>
      </rPr>
      <t>spectabilis</t>
    </r>
  </si>
  <si>
    <t xml:space="preserve">PAPAVERACEAE
</t>
  </si>
  <si>
    <t xml:space="preserve">Cœur de Marie
</t>
  </si>
  <si>
    <t>Digitale pourpre</t>
  </si>
  <si>
    <t>Echinacée pourpre ; Rudbeckia pourpre</t>
  </si>
  <si>
    <t>Euphorbe chariacas ; Euphorbe des garrigues</t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</si>
  <si>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grandiflora</t>
    </r>
  </si>
  <si>
    <t>Gaillarde à grandes fleurs</t>
  </si>
  <si>
    <t>Benoîte de Chiloé ; Benoîte chilienne</t>
  </si>
  <si>
    <t>Gypsophile paniculée</t>
  </si>
  <si>
    <t>Hémérocalle ; Lis d'un jour</t>
  </si>
  <si>
    <t>Millepertuis rampant ; Millepertuis à grandes fleurs</t>
  </si>
  <si>
    <t>Corbeille d'argent ; Thlaspi</t>
  </si>
  <si>
    <r>
      <t xml:space="preserve">Kniphofia
 </t>
    </r>
    <r>
      <rPr>
        <i/>
        <sz val="11"/>
        <color indexed="23"/>
        <rFont val="Arial Nova Cond Light"/>
        <family val="2"/>
      </rPr>
      <t>Tritoma</t>
    </r>
  </si>
  <si>
    <r>
      <t xml:space="preserve">uvaria
 </t>
    </r>
    <r>
      <rPr>
        <i/>
        <sz val="11"/>
        <color indexed="23"/>
        <rFont val="Arial Nova Cond Light"/>
        <family val="2"/>
      </rPr>
      <t>uvaria</t>
    </r>
  </si>
  <si>
    <r>
      <t xml:space="preserve">ASPHODELACEAE │ </t>
    </r>
    <r>
      <rPr>
        <sz val="9"/>
        <color indexed="23"/>
        <rFont val="Arial Nova Cond Light"/>
        <family val="2"/>
      </rPr>
      <t>XANTHORRHOEACEAE</t>
    </r>
    <r>
      <rPr>
        <sz val="9"/>
        <color indexed="8"/>
        <rFont val="Arial Nova Cond Light"/>
        <family val="2"/>
      </rPr>
      <t xml:space="preserve">
</t>
    </r>
  </si>
  <si>
    <t xml:space="preserve">Tritome ; Tison de satan
</t>
  </si>
  <si>
    <t>Lamier maculé ; Lamier tacheté</t>
  </si>
  <si>
    <r>
      <t xml:space="preserve">Nepeta
 </t>
    </r>
    <r>
      <rPr>
        <i/>
        <sz val="11"/>
        <color indexed="23"/>
        <rFont val="Arial Nova Cond Light"/>
        <family val="2"/>
      </rPr>
      <t>Nepeta</t>
    </r>
  </si>
  <si>
    <r>
      <rPr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faassenii
 </t>
    </r>
    <r>
      <rPr>
        <i/>
        <sz val="11"/>
        <color indexed="23"/>
        <rFont val="Arial Nova Cond Light"/>
        <family val="2"/>
      </rPr>
      <t>mussinii</t>
    </r>
  </si>
  <si>
    <r>
      <t xml:space="preserve">LAMIACEAE │ </t>
    </r>
    <r>
      <rPr>
        <sz val="9"/>
        <color indexed="23"/>
        <rFont val="Arial Nova Cond Light"/>
        <family val="2"/>
      </rPr>
      <t>LABIATAE</t>
    </r>
    <r>
      <rPr>
        <sz val="9"/>
        <color indexed="8"/>
        <rFont val="Arial Nova Cond Light"/>
        <family val="2"/>
      </rPr>
      <t xml:space="preserve">
</t>
    </r>
  </si>
  <si>
    <t>Origan ; Marjolaine sauvage</t>
  </si>
  <si>
    <t>Penstémon</t>
  </si>
  <si>
    <t>Phlox rampant ; Phlox mousse</t>
  </si>
  <si>
    <t>Nombreuses espèces</t>
  </si>
  <si>
    <t>spectabile</t>
  </si>
  <si>
    <t>Joubarbe des toits ; Barbe de Jupiter</t>
  </si>
  <si>
    <t>Helxine ; Hélixine ; Larmes d'ange</t>
  </si>
  <si>
    <r>
      <t xml:space="preserve">byzantina
 </t>
    </r>
    <r>
      <rPr>
        <i/>
        <sz val="11"/>
        <color indexed="23"/>
        <rFont val="Arial Nova Cond Light"/>
        <family val="2"/>
      </rPr>
      <t>lantana</t>
    </r>
  </si>
  <si>
    <r>
      <t xml:space="preserve">Stachys
 </t>
    </r>
    <r>
      <rPr>
        <i/>
        <sz val="11"/>
        <color indexed="23"/>
        <rFont val="Arial Nova Cond Light"/>
        <family val="2"/>
      </rPr>
      <t>Stachys</t>
    </r>
  </si>
  <si>
    <t>Epiaire de Byzance ; Epiaire laineuse 
Oreille de lapin ; Oreille d'ours</t>
  </si>
  <si>
    <r>
      <t xml:space="preserve">Symphyotrichum
 </t>
    </r>
    <r>
      <rPr>
        <i/>
        <sz val="11"/>
        <color indexed="23"/>
        <rFont val="Arial Nova Cond Light"/>
        <family val="2"/>
      </rPr>
      <t>Aster</t>
    </r>
  </si>
  <si>
    <r>
      <t xml:space="preserve">novae-angliae
 </t>
    </r>
    <r>
      <rPr>
        <i/>
        <sz val="11"/>
        <color indexed="23"/>
        <rFont val="Arial Nova Cond Light"/>
        <family val="2"/>
      </rPr>
      <t>novae-angliae</t>
    </r>
  </si>
  <si>
    <t xml:space="preserve">Aster de Nouvelle-Angleterre
</t>
  </si>
  <si>
    <t>Serpolet ; Thym serpolet</t>
  </si>
  <si>
    <t>Verveine de Buenos-Aires</t>
  </si>
  <si>
    <r>
      <t xml:space="preserve">Asplenium
 </t>
    </r>
    <r>
      <rPr>
        <i/>
        <sz val="11"/>
        <color indexed="23"/>
        <rFont val="Arial Nova Cond Light"/>
        <family val="2"/>
      </rPr>
      <t>Phyllitis</t>
    </r>
  </si>
  <si>
    <t>babylonica</t>
  </si>
  <si>
    <t xml:space="preserve">Trachycarpus </t>
  </si>
  <si>
    <t>Genévrier rampant</t>
  </si>
  <si>
    <r>
      <t xml:space="preserve">Pseudotsuga
   </t>
    </r>
    <r>
      <rPr>
        <i/>
        <sz val="11"/>
        <color indexed="23"/>
        <rFont val="Arial Nova Cond Light"/>
        <family val="2"/>
      </rPr>
      <t>Pseudotsu</t>
    </r>
    <r>
      <rPr>
        <i/>
        <sz val="11"/>
        <color indexed="23"/>
        <rFont val="Arial Nova Cond Light"/>
        <family val="2"/>
      </rPr>
      <t>g</t>
    </r>
    <r>
      <rPr>
        <i/>
        <sz val="11"/>
        <color indexed="23"/>
        <rFont val="Arial Nova Cond Light"/>
        <family val="2"/>
      </rPr>
      <t>a</t>
    </r>
  </si>
  <si>
    <t>Erable du Japon pourpre</t>
  </si>
  <si>
    <t>'Atropurpureum'</t>
  </si>
  <si>
    <t xml:space="preserve">Nombreux CV et hybrides
</t>
  </si>
  <si>
    <t>lamarckii</t>
  </si>
  <si>
    <t>Epine-vinette Gagnepain</t>
  </si>
  <si>
    <t>gagnepainii</t>
  </si>
  <si>
    <t>'Parkjuweel'</t>
  </si>
  <si>
    <t>Camélia du Japon</t>
  </si>
  <si>
    <t>Céanothe caduc ; Céanothe Delile ; Céanothe d'été</t>
  </si>
  <si>
    <t>viminalis</t>
  </si>
  <si>
    <t>'Maculata' ; 'Aurea'</t>
  </si>
  <si>
    <t>Fusain de fortune</t>
  </si>
  <si>
    <t xml:space="preserve">Gaulthérie mucronée ; Pernettya mucronée ; Palommier
</t>
  </si>
  <si>
    <t>× andersonii</t>
  </si>
  <si>
    <t>'Argenteo Marginata'</t>
  </si>
  <si>
    <r>
      <t xml:space="preserve">Ligustrum
</t>
    </r>
    <r>
      <rPr>
        <i/>
        <sz val="11"/>
        <color indexed="23"/>
        <rFont val="Arial Nova Cond Light"/>
        <family val="2"/>
      </rPr>
      <t xml:space="preserve">   Ligustrum</t>
    </r>
  </si>
  <si>
    <r>
      <t xml:space="preserve">delavayanum
</t>
    </r>
    <r>
      <rPr>
        <i/>
        <sz val="11"/>
        <color indexed="23"/>
        <rFont val="Arial Nova Cond Light"/>
        <family val="2"/>
      </rPr>
      <t xml:space="preserve">   ionandrum</t>
    </r>
  </si>
  <si>
    <t xml:space="preserve">Troéne à petites feuilles
</t>
  </si>
  <si>
    <t>Oléaria haasti ; Pâquerette en arbre</t>
  </si>
  <si>
    <t xml:space="preserve">Alaterne ; Nerprun </t>
  </si>
  <si>
    <t xml:space="preserve">'Dissecta'
</t>
  </si>
  <si>
    <t xml:space="preserve">Sumac de Virginie ; Vinaigrier ; Sumac amarante
</t>
  </si>
  <si>
    <t>'Erythroflexuosa'</t>
  </si>
  <si>
    <t>rosmarinifolia</t>
  </si>
  <si>
    <r>
      <t xml:space="preserve">LAMIACEAE │ </t>
    </r>
    <r>
      <rPr>
        <sz val="9"/>
        <color indexed="23"/>
        <rFont val="Arial Nova Cond Light"/>
        <family val="2"/>
      </rPr>
      <t xml:space="preserve">LABIATAE </t>
    </r>
    <r>
      <rPr>
        <sz val="9"/>
        <color indexed="8"/>
        <rFont val="Arial Nova Cond Light"/>
        <family val="2"/>
      </rPr>
      <t>│</t>
    </r>
    <r>
      <rPr>
        <sz val="9"/>
        <color indexed="23"/>
        <rFont val="Arial Nova Cond Light"/>
        <family val="2"/>
      </rPr>
      <t xml:space="preserve"> DIERVILLACEAE</t>
    </r>
  </si>
  <si>
    <t>'Dissectum'</t>
  </si>
  <si>
    <t>Actinidier panaché ; Actinidier arctique ; Kiwi d'ornement</t>
  </si>
  <si>
    <t>Cassissier ; Cassis ; Groseillier noir</t>
  </si>
  <si>
    <t>myrtillus</t>
  </si>
  <si>
    <t xml:space="preserve">Alysse saxatile ; Alysse des rochers ; Corbeille d'or
</t>
  </si>
  <si>
    <t>deltoidea</t>
  </si>
  <si>
    <t>Hellébore orientale ; Rose de carême</t>
  </si>
  <si>
    <r>
      <t xml:space="preserve">Glandora
</t>
    </r>
    <r>
      <rPr>
        <i/>
        <sz val="11"/>
        <color indexed="23"/>
        <rFont val="Arial Nova Cond Light"/>
        <family val="2"/>
      </rPr>
      <t xml:space="preserve">   Lithodora</t>
    </r>
  </si>
  <si>
    <r>
      <t xml:space="preserve">diffusa
</t>
    </r>
    <r>
      <rPr>
        <i/>
        <sz val="11"/>
        <color indexed="23"/>
        <rFont val="Arial Nova Cond Light"/>
        <family val="2"/>
      </rPr>
      <t xml:space="preserve">   diffusa</t>
    </r>
  </si>
  <si>
    <t xml:space="preserve">BORAGINACEAE
</t>
  </si>
  <si>
    <t xml:space="preserve">Grémil ; Lithodore
</t>
  </si>
  <si>
    <t>Lupin de Russell</t>
  </si>
  <si>
    <t xml:space="preserve">Menthe aux chats 
</t>
  </si>
  <si>
    <t>Sedum d'automne ; Sedum remarquable</t>
  </si>
  <si>
    <t>virginiana</t>
  </si>
  <si>
    <t>Calathéa à fleurs ; Calathée safranée</t>
  </si>
  <si>
    <t>gigantea</t>
  </si>
  <si>
    <t>phyllostachya</t>
  </si>
  <si>
    <t>Calathéa</t>
  </si>
  <si>
    <r>
      <t xml:space="preserve">alata
   </t>
    </r>
    <r>
      <rPr>
        <i/>
        <sz val="11"/>
        <color indexed="23"/>
        <rFont val="Arial Nova Cond Light"/>
        <family val="2"/>
      </rPr>
      <t>rhombifolia</t>
    </r>
  </si>
  <si>
    <r>
      <t xml:space="preserve">Cissus
   </t>
    </r>
    <r>
      <rPr>
        <i/>
        <sz val="11"/>
        <color indexed="23"/>
        <rFont val="Arial Nova Cond Light"/>
        <family val="2"/>
      </rPr>
      <t>Cissus</t>
    </r>
  </si>
  <si>
    <t xml:space="preserve">VITACEAE
</t>
  </si>
  <si>
    <t xml:space="preserve">Vigne d’appartement ; rhoicissus 
</t>
  </si>
  <si>
    <t>hortensis</t>
  </si>
  <si>
    <t>Sarriette des jardins : Sarriette commune</t>
  </si>
  <si>
    <t xml:space="preserve">Pensée </t>
  </si>
  <si>
    <t>Bacopa cordée ; Sutera cordée</t>
  </si>
  <si>
    <t>Sutera</t>
  </si>
  <si>
    <t>Plectranthus ; Plectranthe</t>
  </si>
  <si>
    <t>Osteospermum</t>
  </si>
  <si>
    <t>Célosie argentée</t>
  </si>
  <si>
    <t>Calibrachoa ; Pétunia miniature</t>
  </si>
  <si>
    <t>Alternanthera ficoïde</t>
  </si>
  <si>
    <t>ficoidea</t>
  </si>
  <si>
    <t xml:space="preserve">Abutilon strié ; Lanterne chinoise
</t>
  </si>
  <si>
    <r>
      <rPr>
        <i/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russelli</t>
    </r>
  </si>
  <si>
    <t>filix-mas</t>
  </si>
  <si>
    <t>Fougère mâle</t>
  </si>
  <si>
    <t>hyemale</t>
  </si>
  <si>
    <t>Prêle d'hiver</t>
  </si>
  <si>
    <t>rigens</t>
  </si>
  <si>
    <t xml:space="preserve">Gazania </t>
  </si>
  <si>
    <r>
      <t xml:space="preserve">Pelargonium
</t>
    </r>
    <r>
      <rPr>
        <i/>
        <sz val="11"/>
        <color indexed="23"/>
        <rFont val="Arial Nova Cond Light"/>
        <family val="2"/>
      </rPr>
      <t xml:space="preserve">   Pelargonium</t>
    </r>
  </si>
  <si>
    <r>
      <t xml:space="preserve">peltatum
</t>
    </r>
    <r>
      <rPr>
        <i/>
        <sz val="11"/>
        <color indexed="23"/>
        <rFont val="Arial Nova Cond Light"/>
        <family val="2"/>
      </rPr>
      <t xml:space="preserve">   hederifolium</t>
    </r>
  </si>
  <si>
    <t xml:space="preserve">GERANIACEAE
</t>
  </si>
  <si>
    <t xml:space="preserve">Géranium lierre
</t>
  </si>
  <si>
    <r>
      <rPr>
        <i/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hollandica </t>
    </r>
  </si>
  <si>
    <t>cynaroides</t>
  </si>
  <si>
    <t>Protée royale</t>
  </si>
  <si>
    <t>makoyana</t>
  </si>
  <si>
    <t>'Microphyllus'</t>
  </si>
  <si>
    <t>Fusain du Japon nain</t>
  </si>
  <si>
    <t>fragiferum</t>
  </si>
  <si>
    <t>Trêfle fraise</t>
  </si>
  <si>
    <t>'Suffruticosa'</t>
  </si>
  <si>
    <t>Nigella</t>
  </si>
  <si>
    <t>damascena</t>
  </si>
  <si>
    <t>Nigelle de Damas ; Cheveux de Vénus</t>
  </si>
  <si>
    <t>Rhipsalis</t>
  </si>
  <si>
    <t>pilocarpa</t>
  </si>
  <si>
    <t>Miltonia</t>
  </si>
  <si>
    <t>spectabilis</t>
  </si>
  <si>
    <t>Illicum</t>
  </si>
  <si>
    <t>verum</t>
  </si>
  <si>
    <t>SCHISANDRACEAE</t>
  </si>
  <si>
    <t>Anis étoilé ; Badiane</t>
  </si>
  <si>
    <t xml:space="preserve">Sarcopoterium </t>
  </si>
  <si>
    <t>spinosum</t>
  </si>
  <si>
    <t>Pimprenelle épineuse</t>
  </si>
  <si>
    <t>Staphylea</t>
  </si>
  <si>
    <t>trifolia</t>
  </si>
  <si>
    <t>Staphylier ; Faux pistachier trifolié</t>
  </si>
  <si>
    <t>STAPHYLEACEAE</t>
  </si>
  <si>
    <t>Ephedra</t>
  </si>
  <si>
    <t>sinica</t>
  </si>
  <si>
    <t>Ephédra chinois ; Mahuang</t>
  </si>
  <si>
    <t>EPHEDRACEAE</t>
  </si>
  <si>
    <t>Brachycome</t>
  </si>
  <si>
    <t>Reine marguerite</t>
  </si>
  <si>
    <t>'Variegatum' ; 'Argenteovariegatum'</t>
  </si>
  <si>
    <r>
      <t xml:space="preserve">× media
</t>
    </r>
    <r>
      <rPr>
        <i/>
        <sz val="11"/>
        <color indexed="23"/>
        <rFont val="Arial Nova Cond Light"/>
        <family val="2"/>
      </rPr>
      <t xml:space="preserve">    × pfitzeriana</t>
    </r>
  </si>
  <si>
    <r>
      <t xml:space="preserve">Juniperus
</t>
    </r>
    <r>
      <rPr>
        <i/>
        <sz val="11"/>
        <color indexed="23"/>
        <rFont val="Arial Nova Cond Light"/>
        <family val="2"/>
      </rPr>
      <t xml:space="preserve">   Juniperus</t>
    </r>
  </si>
  <si>
    <t xml:space="preserve">Genévrier 
</t>
  </si>
  <si>
    <t>Pin noir</t>
  </si>
  <si>
    <r>
      <t xml:space="preserve">Tamarix
</t>
    </r>
    <r>
      <rPr>
        <i/>
        <sz val="11"/>
        <color indexed="23"/>
        <rFont val="Arial Nova Cond Light"/>
        <family val="2"/>
      </rPr>
      <t xml:space="preserve">   Tamarix</t>
    </r>
  </si>
  <si>
    <r>
      <t xml:space="preserve">parviflora
</t>
    </r>
    <r>
      <rPr>
        <i/>
        <sz val="11"/>
        <color indexed="23"/>
        <rFont val="Arial Nova Cond Light"/>
        <family val="2"/>
      </rPr>
      <t xml:space="preserve">   tetrandra</t>
    </r>
  </si>
  <si>
    <t xml:space="preserve">Tamaris de printemps
</t>
  </si>
  <si>
    <r>
      <t xml:space="preserve">-
var. </t>
    </r>
    <r>
      <rPr>
        <i/>
        <sz val="11"/>
        <color indexed="23"/>
        <rFont val="Arial Nova Cond Light"/>
        <family val="2"/>
      </rPr>
      <t>purpurea</t>
    </r>
  </si>
  <si>
    <t>Cèdre bleu pleureur</t>
  </si>
  <si>
    <t>Wollemia</t>
  </si>
  <si>
    <t>nobilis</t>
  </si>
  <si>
    <t>Anisodontea</t>
  </si>
  <si>
    <t>Cycas</t>
  </si>
  <si>
    <t>revoluta</t>
  </si>
  <si>
    <t>Dicksonia</t>
  </si>
  <si>
    <t>Lycium</t>
  </si>
  <si>
    <t>barbarum</t>
  </si>
  <si>
    <t>'J.C. Van Tol'</t>
  </si>
  <si>
    <t>Doronicum</t>
  </si>
  <si>
    <t>Helianthus</t>
  </si>
  <si>
    <t>Ipheion</t>
  </si>
  <si>
    <t>Scabiosa</t>
  </si>
  <si>
    <t>Chamaesyce
   Euphorbia</t>
  </si>
  <si>
    <t>hypericifolia
   hypericifolia</t>
  </si>
  <si>
    <t>Muehlenbeckia</t>
  </si>
  <si>
    <t>complexa</t>
  </si>
  <si>
    <t>Scaevola</t>
  </si>
  <si>
    <t>saligina</t>
  </si>
  <si>
    <t>Verveine</t>
  </si>
  <si>
    <t>Pétunia ; Pétunia retombant (Surfinia®)</t>
  </si>
  <si>
    <t>'Glauca Pendula'</t>
  </si>
  <si>
    <t xml:space="preserve">Sciadopitys </t>
  </si>
  <si>
    <t xml:space="preserve">verticillata  </t>
  </si>
  <si>
    <t>Pin parasol du Japon</t>
  </si>
  <si>
    <t>SCIADOPITYACEAE</t>
  </si>
  <si>
    <t>Pin de Wollemi</t>
  </si>
  <si>
    <t>capensis</t>
  </si>
  <si>
    <t>Mauve du Cap</t>
  </si>
  <si>
    <r>
      <t xml:space="preserve">Cassia
</t>
    </r>
    <r>
      <rPr>
        <i/>
        <sz val="11"/>
        <color indexed="23"/>
        <rFont val="Arial Nova Cond Light"/>
        <family val="2"/>
      </rPr>
      <t xml:space="preserve">   Senna</t>
    </r>
  </si>
  <si>
    <r>
      <t xml:space="preserve">corymbosa
   </t>
    </r>
    <r>
      <rPr>
        <i/>
        <sz val="11"/>
        <color indexed="23"/>
        <rFont val="Arial Nova Cond Light"/>
        <family val="2"/>
      </rPr>
      <t>corymbosa</t>
    </r>
  </si>
  <si>
    <t xml:space="preserve">Cassier ; Séné
</t>
  </si>
  <si>
    <t>CYCADACEAE</t>
  </si>
  <si>
    <t>Cycas du Japon ; Sagoutier</t>
  </si>
  <si>
    <t>DICKSONIACEAE</t>
  </si>
  <si>
    <t>Fougère arborescente</t>
  </si>
  <si>
    <t>Edgeworthia</t>
  </si>
  <si>
    <t>chrysanta</t>
  </si>
  <si>
    <t>Buisson à papier</t>
  </si>
  <si>
    <t>Houx J.C. Van Tol</t>
  </si>
  <si>
    <t>Gogi ; Lyciet</t>
  </si>
  <si>
    <t xml:space="preserve">POLYGONACEAE
</t>
  </si>
  <si>
    <r>
      <t xml:space="preserve">Fallopia
</t>
    </r>
    <r>
      <rPr>
        <i/>
        <sz val="11"/>
        <color indexed="23"/>
        <rFont val="Arial Nova Cond Light"/>
        <family val="2"/>
      </rPr>
      <t xml:space="preserve">   Polygonum</t>
    </r>
  </si>
  <si>
    <r>
      <t xml:space="preserve">baldschuanica
</t>
    </r>
    <r>
      <rPr>
        <i/>
        <sz val="11"/>
        <color indexed="23"/>
        <rFont val="Arial Nova Cond Light"/>
        <family val="2"/>
      </rPr>
      <t xml:space="preserve">   aubertii</t>
    </r>
  </si>
  <si>
    <t xml:space="preserve">Renouée sarmentueuse
</t>
  </si>
  <si>
    <t>Mûre des jardins</t>
  </si>
  <si>
    <t>Fougère femelle</t>
  </si>
  <si>
    <t>ATHYRIACEAE</t>
  </si>
  <si>
    <t>Doronic du Caucase</t>
  </si>
  <si>
    <t>ASTERACEAE</t>
  </si>
  <si>
    <t>atrorubens</t>
  </si>
  <si>
    <t>Soleil vivace</t>
  </si>
  <si>
    <t>uniflorum</t>
  </si>
  <si>
    <t>Etoile de printemps</t>
  </si>
  <si>
    <r>
      <t xml:space="preserve">AMARYLLIDACEAE │ </t>
    </r>
    <r>
      <rPr>
        <sz val="9"/>
        <color indexed="23"/>
        <rFont val="Arial Nova Cond Light"/>
        <family val="2"/>
      </rPr>
      <t>ALLIACEAE</t>
    </r>
  </si>
  <si>
    <t>Scabieuse du Japon</t>
  </si>
  <si>
    <t>DIPSACACEAE</t>
  </si>
  <si>
    <t>Scaévola ; Fleur éventail de fée</t>
  </si>
  <si>
    <t>GOODENIACEAE</t>
  </si>
  <si>
    <t>Muehlenbeckie complexe</t>
  </si>
  <si>
    <t xml:space="preserve">EUPHORBIACEAE
</t>
  </si>
  <si>
    <t xml:space="preserve">Euphorbe annuelle
</t>
  </si>
  <si>
    <t>Cupressus
   Chamaecyparis
   Xanthocyparis
   Callitropis</t>
  </si>
  <si>
    <t>nootkatensis
   nootkatensis
   nootkatensis
   nootkatensis</t>
  </si>
  <si>
    <t xml:space="preserve">'Pendula'
</t>
  </si>
  <si>
    <t xml:space="preserve">Cyprès de Nootka pleureur
</t>
  </si>
  <si>
    <t xml:space="preserve">CUPRESSACEAE
</t>
  </si>
  <si>
    <r>
      <rPr>
        <i/>
        <sz val="9"/>
        <color indexed="8"/>
        <rFont val="Arial"/>
        <family val="2"/>
      </rPr>
      <t>×</t>
    </r>
    <r>
      <rPr>
        <i/>
        <sz val="11"/>
        <color indexed="8"/>
        <rFont val="Arial Nova Cond Light"/>
        <family val="2"/>
      </rPr>
      <t xml:space="preserve"> grandiflorum
</t>
    </r>
    <r>
      <rPr>
        <i/>
        <sz val="11"/>
        <color indexed="23"/>
        <rFont val="Arial Nova Cond Light"/>
        <family val="2"/>
      </rPr>
      <t xml:space="preserve">   × grandiflorum</t>
    </r>
  </si>
  <si>
    <r>
      <t xml:space="preserve">Chrysanthemum
</t>
    </r>
    <r>
      <rPr>
        <i/>
        <sz val="11"/>
        <color indexed="23"/>
        <rFont val="Arial Nova Cond Light"/>
        <family val="2"/>
      </rPr>
      <t xml:space="preserve">   Dendranthema</t>
    </r>
  </si>
  <si>
    <t xml:space="preserve">Chrysanthème des fleuristes
</t>
  </si>
  <si>
    <t>hawkeri</t>
  </si>
  <si>
    <t>Impatience de Nouvelle-Guinée</t>
  </si>
  <si>
    <r>
      <t xml:space="preserve">alba
   </t>
    </r>
    <r>
      <rPr>
        <i/>
        <sz val="11"/>
        <color indexed="23"/>
        <rFont val="Arial Nova Cond Light"/>
        <family val="2"/>
      </rPr>
      <t>alba</t>
    </r>
  </si>
  <si>
    <t>x sepulcralis</t>
  </si>
  <si>
    <t xml:space="preserve"> 'Chrysocoma'</t>
  </si>
  <si>
    <r>
      <t xml:space="preserve">triphylla
   </t>
    </r>
    <r>
      <rPr>
        <i/>
        <sz val="11"/>
        <color theme="1" tint="0.499984740745262"/>
        <rFont val="Arial Nova Cond Light"/>
        <family val="2"/>
      </rPr>
      <t>citriodora</t>
    </r>
  </si>
  <si>
    <r>
      <t xml:space="preserve">            </t>
    </r>
    <r>
      <rPr>
        <i/>
        <sz val="11"/>
        <color theme="1" tint="0.499984740745262"/>
        <rFont val="Arial Nova Cond Light"/>
        <family val="2"/>
      </rPr>
      <t xml:space="preserve"> Lavandula</t>
    </r>
  </si>
  <si>
    <r>
      <t xml:space="preserve">       </t>
    </r>
    <r>
      <rPr>
        <i/>
        <sz val="11"/>
        <color theme="1" tint="0.499984740745262"/>
        <rFont val="Arial Nova Cond Light"/>
        <family val="2"/>
      </rPr>
      <t xml:space="preserve">         officinalis</t>
    </r>
  </si>
  <si>
    <t>macrorrhizos</t>
  </si>
  <si>
    <t>Oreille d'éléphant</t>
  </si>
  <si>
    <r>
      <t xml:space="preserve">aureum
  </t>
    </r>
    <r>
      <rPr>
        <i/>
        <sz val="11"/>
        <color indexed="23"/>
        <rFont val="Arial Nova Cond Light"/>
        <family val="2"/>
      </rPr>
      <t xml:space="preserve"> aureus</t>
    </r>
  </si>
  <si>
    <r>
      <t xml:space="preserve">var. </t>
    </r>
    <r>
      <rPr>
        <i/>
        <sz val="11"/>
        <rFont val="Arial Nova Cond Light"/>
        <family val="2"/>
      </rPr>
      <t>laurentii</t>
    </r>
  </si>
  <si>
    <r>
      <t xml:space="preserve">subsp. </t>
    </r>
    <r>
      <rPr>
        <i/>
        <sz val="11"/>
        <color rgb="FF000000"/>
        <rFont val="Arial Nova Cond Light"/>
        <family val="2"/>
      </rPr>
      <t>petiolaris</t>
    </r>
  </si>
  <si>
    <r>
      <t xml:space="preserve">subsp. </t>
    </r>
    <r>
      <rPr>
        <i/>
        <sz val="11"/>
        <color rgb="FF000000"/>
        <rFont val="Arial Nova Cond Light"/>
        <family val="2"/>
      </rPr>
      <t xml:space="preserve">ginnala </t>
    </r>
    <r>
      <rPr>
        <sz val="11"/>
        <color indexed="8"/>
        <rFont val="Arial Nova Cond Light"/>
        <family val="2"/>
      </rPr>
      <t xml:space="preserve">  </t>
    </r>
  </si>
  <si>
    <r>
      <t xml:space="preserve">subsp. </t>
    </r>
    <r>
      <rPr>
        <i/>
        <sz val="11"/>
        <color rgb="FF000000"/>
        <rFont val="Arial Nova Cond Light"/>
        <family val="2"/>
      </rPr>
      <t>niphophila</t>
    </r>
  </si>
  <si>
    <r>
      <t xml:space="preserve">'Conica' ; var. </t>
    </r>
    <r>
      <rPr>
        <i/>
        <sz val="11"/>
        <rFont val="Arial Nova Cond Light"/>
        <family val="2"/>
      </rPr>
      <t>albertiana</t>
    </r>
    <r>
      <rPr>
        <sz val="11"/>
        <rFont val="Arial Nova Cond Light"/>
        <family val="2"/>
      </rPr>
      <t xml:space="preserve"> 'Conica'</t>
    </r>
  </si>
  <si>
    <r>
      <t>'</t>
    </r>
    <r>
      <rPr>
        <sz val="11"/>
        <rFont val="Arial Nova Cond Light"/>
        <family val="2"/>
      </rPr>
      <t>Macrophylla'</t>
    </r>
    <r>
      <rPr>
        <sz val="11"/>
        <color indexed="23"/>
        <rFont val="Arial Nova Cond Light"/>
        <family val="2"/>
      </rPr>
      <t xml:space="preserve">
                  'Platanifolia'</t>
    </r>
  </si>
  <si>
    <t>(version actualisée en janvier 2022)</t>
  </si>
  <si>
    <t>AP - 3</t>
  </si>
  <si>
    <t>AP - 5</t>
  </si>
  <si>
    <t>AP - 4</t>
  </si>
  <si>
    <t>PH - 5</t>
  </si>
  <si>
    <t>PH - 4</t>
  </si>
  <si>
    <t>PH - 3</t>
  </si>
  <si>
    <t>Aménagements Paysagers</t>
  </si>
  <si>
    <t>Niveau 5</t>
  </si>
  <si>
    <t>Niveau 4</t>
  </si>
  <si>
    <t>Niveau 3</t>
  </si>
  <si>
    <t>Productions Horticoles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</si>
</sst>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Arial Nova Cond Light"/>
      <family val="2"/>
    </font>
    <font>
      <sz val="10"/>
      <color indexed="8"/>
      <name val="Arial"/>
      <family val="2"/>
    </font>
    <font>
      <i/>
      <sz val="11"/>
      <color indexed="8"/>
      <name val="Arial Nova Cond Light"/>
      <family val="2"/>
    </font>
    <font>
      <sz val="11"/>
      <color indexed="8"/>
      <name val="Arial Nova Cond Light"/>
      <family val="2"/>
    </font>
    <font>
      <i/>
      <sz val="9"/>
      <color indexed="8"/>
      <name val="Arial Nova Cond Light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11"/>
      <name val="Arial Nova Cond Light"/>
      <family val="2"/>
    </font>
    <font>
      <i/>
      <sz val="11"/>
      <color indexed="23"/>
      <name val="Arial Nova Cond Light"/>
      <family val="2"/>
    </font>
    <font>
      <sz val="11"/>
      <color indexed="23"/>
      <name val="Arial Nova Cond Light"/>
      <family val="2"/>
    </font>
    <font>
      <b/>
      <sz val="11"/>
      <color indexed="8"/>
      <name val="Arial Nova Cond"/>
      <family val="2"/>
    </font>
    <font>
      <b/>
      <sz val="11"/>
      <color indexed="9"/>
      <name val="Arial Nova Cond"/>
      <family val="2"/>
    </font>
    <font>
      <sz val="9"/>
      <color indexed="9"/>
      <name val="Arial"/>
      <family val="2"/>
    </font>
    <font>
      <sz val="9"/>
      <color indexed="23"/>
      <name val="Arial Nova Cond Light"/>
      <family val="2"/>
    </font>
    <font>
      <sz val="16"/>
      <color indexed="36"/>
      <name val="Arial"/>
      <family val="2"/>
    </font>
    <font>
      <sz val="9"/>
      <name val="Arial Nova Cond Light"/>
      <family val="2"/>
    </font>
    <font>
      <sz val="11"/>
      <color indexed="8"/>
      <name val="Calibri"/>
      <family val="2"/>
    </font>
    <font>
      <sz val="9"/>
      <color indexed="23"/>
      <name val="Arial"/>
      <family val="2"/>
    </font>
    <font>
      <sz val="16"/>
      <color indexed="30"/>
      <name val="Arial"/>
      <family val="2"/>
    </font>
    <font>
      <b/>
      <sz val="9"/>
      <color indexed="9"/>
      <name val="Arial"/>
      <family val="2"/>
    </font>
    <font>
      <sz val="9"/>
      <color indexed="9"/>
      <name val="Arial Nova Cond Light"/>
      <family val="2"/>
    </font>
    <font>
      <sz val="11"/>
      <color indexed="8"/>
      <name val="Arial Nova Cond"/>
      <family val="2"/>
    </font>
    <font>
      <sz val="11"/>
      <color indexed="9"/>
      <name val="Arial Nova Cond"/>
      <family val="2"/>
    </font>
    <font>
      <sz val="9"/>
      <color indexed="46"/>
      <name val="Arial"/>
      <family val="2"/>
    </font>
    <font>
      <sz val="16"/>
      <color indexed="46"/>
      <name val="Arial"/>
      <family val="2"/>
    </font>
    <font>
      <b/>
      <sz val="16"/>
      <color indexed="46"/>
      <name val="Calibri"/>
      <family val="2"/>
    </font>
    <font>
      <sz val="9"/>
      <color indexed="45"/>
      <name val="Arial"/>
      <family val="2"/>
    </font>
    <font>
      <sz val="16"/>
      <color indexed="45"/>
      <name val="Arial"/>
      <family val="2"/>
    </font>
    <font>
      <b/>
      <sz val="16"/>
      <color indexed="45"/>
      <name val="Calibri"/>
      <family val="2"/>
    </font>
    <font>
      <sz val="9"/>
      <color indexed="40"/>
      <name val="Arial"/>
      <family val="2"/>
    </font>
    <font>
      <sz val="16"/>
      <color indexed="40"/>
      <name val="Arial"/>
      <family val="2"/>
    </font>
    <font>
      <b/>
      <sz val="16"/>
      <color indexed="40"/>
      <name val="Calibri"/>
      <family val="2"/>
    </font>
    <font>
      <sz val="16"/>
      <color indexed="40"/>
      <name val="Calibri"/>
      <family val="2"/>
    </font>
    <font>
      <sz val="9"/>
      <color indexed="44"/>
      <name val="Arial"/>
      <family val="2"/>
    </font>
    <font>
      <sz val="16"/>
      <color indexed="44"/>
      <name val="Arial"/>
      <family val="2"/>
    </font>
    <font>
      <b/>
      <sz val="16"/>
      <color indexed="44"/>
      <name val="Calibri"/>
      <family val="2"/>
    </font>
    <font>
      <sz val="16"/>
      <color indexed="44"/>
      <name val="Calibri"/>
      <family val="2"/>
    </font>
    <font>
      <sz val="9"/>
      <color indexed="57"/>
      <name val="Arial"/>
      <family val="2"/>
    </font>
    <font>
      <b/>
      <sz val="9"/>
      <color indexed="57"/>
      <name val="Arial"/>
      <family val="2"/>
    </font>
    <font>
      <b/>
      <sz val="11"/>
      <color indexed="43"/>
      <name val="Arial Nova Cond"/>
      <family val="2"/>
    </font>
    <font>
      <i/>
      <sz val="9"/>
      <color indexed="9"/>
      <name val="Arial"/>
      <family val="2"/>
    </font>
    <font>
      <b/>
      <sz val="22"/>
      <color indexed="9"/>
      <name val="Arial Nova Cond"/>
      <family val="2"/>
    </font>
    <font>
      <sz val="9"/>
      <color indexed="12"/>
      <name val="Arial"/>
      <family val="2"/>
    </font>
    <font>
      <i/>
      <sz val="9"/>
      <color indexed="8"/>
      <name val="Arial"/>
      <family val="2"/>
    </font>
    <font>
      <sz val="9"/>
      <color rgb="FF808080"/>
      <name val="Arial"/>
      <family val="2"/>
    </font>
    <font>
      <sz val="9"/>
      <color rgb="FF000000"/>
      <name val="Arial"/>
      <family val="2"/>
    </font>
    <font>
      <sz val="9"/>
      <color rgb="FF808080"/>
      <name val="Arial Nova Cond"/>
      <family val="2"/>
    </font>
    <font>
      <sz val="11"/>
      <color theme="1"/>
      <name val="Arial Nova Cond Light"/>
      <family val="2"/>
    </font>
    <font>
      <sz val="9"/>
      <color theme="1"/>
      <name val="Arial Nova Cond Light"/>
      <family val="2"/>
    </font>
    <font>
      <i/>
      <sz val="11"/>
      <color theme="1"/>
      <name val="Arial Nova Cond Light"/>
      <family val="2"/>
    </font>
    <font>
      <i/>
      <sz val="11"/>
      <name val="Arial Nova Cond Light"/>
      <family val="2"/>
    </font>
    <font>
      <i/>
      <sz val="11"/>
      <color theme="1" tint="0.499984740745262"/>
      <name val="Arial Nova Cond Light"/>
      <family val="2"/>
    </font>
    <font>
      <i/>
      <sz val="11"/>
      <color rgb="FF000000"/>
      <name val="Arial Nova Cond Light"/>
      <family val="2"/>
    </font>
    <font>
      <b/>
      <sz val="12"/>
      <color indexed="9"/>
      <name val="Arial Nova Cond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9"/>
        <bgColor indexed="64"/>
      </patternFill>
    </fill>
  </fills>
  <borders count="45">
    <border>
      <left/>
      <right/>
      <top/>
      <bottom/>
      <diagonal/>
    </border>
    <border>
      <left/>
      <right/>
      <top style="hair">
        <color indexed="57"/>
      </top>
      <bottom style="hair">
        <color indexed="57"/>
      </bottom>
      <diagonal/>
    </border>
    <border>
      <left/>
      <right style="medium">
        <color indexed="57"/>
      </right>
      <top style="hair">
        <color indexed="57"/>
      </top>
      <bottom style="hair">
        <color indexed="57"/>
      </bottom>
      <diagonal/>
    </border>
    <border>
      <left style="medium">
        <color indexed="57"/>
      </left>
      <right/>
      <top style="hair">
        <color indexed="57"/>
      </top>
      <bottom style="hair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 style="medium">
        <color indexed="57"/>
      </top>
      <bottom/>
      <diagonal/>
    </border>
    <border>
      <left style="medium">
        <color indexed="57"/>
      </left>
      <right/>
      <top/>
      <bottom style="hair">
        <color indexed="57"/>
      </bottom>
      <diagonal/>
    </border>
    <border>
      <left/>
      <right/>
      <top/>
      <bottom style="hair">
        <color indexed="57"/>
      </bottom>
      <diagonal/>
    </border>
    <border>
      <left/>
      <right style="medium">
        <color indexed="57"/>
      </right>
      <top/>
      <bottom style="hair">
        <color indexed="57"/>
      </bottom>
      <diagonal/>
    </border>
    <border>
      <left style="medium">
        <color indexed="57"/>
      </left>
      <right style="hair">
        <color indexed="57"/>
      </right>
      <top style="hair">
        <color indexed="57"/>
      </top>
      <bottom style="hair">
        <color indexed="57"/>
      </bottom>
      <diagonal/>
    </border>
    <border>
      <left style="medium">
        <color indexed="57"/>
      </left>
      <right style="hair">
        <color indexed="57"/>
      </right>
      <top style="hair">
        <color indexed="57"/>
      </top>
      <bottom style="medium">
        <color indexed="57"/>
      </bottom>
      <diagonal/>
    </border>
    <border>
      <left style="medium">
        <color indexed="57"/>
      </left>
      <right style="hair">
        <color indexed="57"/>
      </right>
      <top/>
      <bottom style="hair">
        <color indexed="57"/>
      </bottom>
      <diagonal/>
    </border>
    <border>
      <left style="medium">
        <color indexed="57"/>
      </left>
      <right style="hair">
        <color indexed="57"/>
      </right>
      <top style="hair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/>
      <right/>
      <top style="hair">
        <color indexed="57"/>
      </top>
      <bottom/>
      <diagonal/>
    </border>
    <border>
      <left/>
      <right style="medium">
        <color indexed="57"/>
      </right>
      <top style="hair">
        <color indexed="57"/>
      </top>
      <bottom/>
      <diagonal/>
    </border>
    <border>
      <left style="medium">
        <color indexed="57"/>
      </left>
      <right style="dashed">
        <color indexed="57"/>
      </right>
      <top style="medium">
        <color indexed="57"/>
      </top>
      <bottom style="hair">
        <color indexed="57"/>
      </bottom>
      <diagonal/>
    </border>
    <border>
      <left style="dashed">
        <color indexed="57"/>
      </left>
      <right style="dashed">
        <color indexed="57"/>
      </right>
      <top style="medium">
        <color indexed="57"/>
      </top>
      <bottom style="hair">
        <color indexed="57"/>
      </bottom>
      <diagonal/>
    </border>
    <border>
      <left style="dashed">
        <color indexed="57"/>
      </left>
      <right style="medium">
        <color indexed="57"/>
      </right>
      <top style="medium">
        <color indexed="57"/>
      </top>
      <bottom style="hair">
        <color indexed="57"/>
      </bottom>
      <diagonal/>
    </border>
    <border>
      <left style="medium">
        <color indexed="57"/>
      </left>
      <right style="dashed">
        <color indexed="57"/>
      </right>
      <top style="hair">
        <color indexed="57"/>
      </top>
      <bottom style="hair">
        <color indexed="57"/>
      </bottom>
      <diagonal/>
    </border>
    <border>
      <left style="dashed">
        <color indexed="57"/>
      </left>
      <right style="dashed">
        <color indexed="57"/>
      </right>
      <top style="hair">
        <color indexed="57"/>
      </top>
      <bottom style="hair">
        <color indexed="57"/>
      </bottom>
      <diagonal/>
    </border>
    <border>
      <left style="dashed">
        <color indexed="57"/>
      </left>
      <right style="medium">
        <color indexed="57"/>
      </right>
      <top style="hair">
        <color indexed="57"/>
      </top>
      <bottom style="hair">
        <color indexed="57"/>
      </bottom>
      <diagonal/>
    </border>
    <border>
      <left style="medium">
        <color indexed="57"/>
      </left>
      <right style="dashed">
        <color indexed="57"/>
      </right>
      <top style="hair">
        <color indexed="57"/>
      </top>
      <bottom/>
      <diagonal/>
    </border>
    <border>
      <left style="dashed">
        <color indexed="57"/>
      </left>
      <right style="dashed">
        <color indexed="57"/>
      </right>
      <top style="hair">
        <color indexed="57"/>
      </top>
      <bottom/>
      <diagonal/>
    </border>
    <border>
      <left style="dashed">
        <color indexed="57"/>
      </left>
      <right style="medium">
        <color indexed="57"/>
      </right>
      <top style="hair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9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 style="hair">
        <color indexed="57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 style="medium">
        <color indexed="57"/>
      </bottom>
      <diagonal/>
    </border>
    <border>
      <left style="hair">
        <color indexed="57"/>
      </left>
      <right style="hair">
        <color indexed="57"/>
      </right>
      <top/>
      <bottom style="hair">
        <color indexed="57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/>
      <diagonal/>
    </border>
    <border>
      <left style="hair">
        <color indexed="57"/>
      </left>
      <right style="medium">
        <color indexed="57"/>
      </right>
      <top style="hair">
        <color indexed="57"/>
      </top>
      <bottom style="hair">
        <color indexed="57"/>
      </bottom>
      <diagonal/>
    </border>
    <border>
      <left style="hair">
        <color indexed="57"/>
      </left>
      <right style="medium">
        <color indexed="57"/>
      </right>
      <top style="hair">
        <color indexed="57"/>
      </top>
      <bottom style="medium">
        <color indexed="57"/>
      </bottom>
      <diagonal/>
    </border>
    <border>
      <left style="hair">
        <color indexed="57"/>
      </left>
      <right style="medium">
        <color indexed="57"/>
      </right>
      <top/>
      <bottom style="hair">
        <color indexed="57"/>
      </bottom>
      <diagonal/>
    </border>
    <border>
      <left style="hair">
        <color indexed="57"/>
      </left>
      <right style="medium">
        <color indexed="57"/>
      </right>
      <top style="hair">
        <color indexed="57"/>
      </top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/>
      <top style="hair">
        <color indexed="57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6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4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5" fillId="0" borderId="1" xfId="0" quotePrefix="1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indent="1"/>
    </xf>
    <xf numFmtId="0" fontId="9" fillId="0" borderId="1" xfId="0" quotePrefix="1" applyFont="1" applyBorder="1" applyAlignment="1">
      <alignment horizontal="left" vertical="center" indent="1"/>
    </xf>
    <xf numFmtId="0" fontId="11" fillId="0" borderId="1" xfId="0" quotePrefix="1" applyFont="1" applyBorder="1" applyAlignment="1">
      <alignment horizontal="left" vertical="center" wrapText="1" indent="1"/>
    </xf>
    <xf numFmtId="0" fontId="13" fillId="2" borderId="9" xfId="0" applyFont="1" applyFill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12" fillId="3" borderId="4" xfId="0" applyFont="1" applyFill="1" applyBorder="1" applyAlignment="1">
      <alignment horizontal="left" vertical="center" indent="1"/>
    </xf>
    <xf numFmtId="0" fontId="12" fillId="3" borderId="5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left" vertical="center" wrapText="1" indent="1"/>
    </xf>
    <xf numFmtId="0" fontId="9" fillId="0" borderId="1" xfId="0" quotePrefix="1" applyFont="1" applyBorder="1" applyAlignment="1">
      <alignment horizontal="left" vertical="center" wrapText="1" indent="1"/>
    </xf>
    <xf numFmtId="20" fontId="4" fillId="0" borderId="1" xfId="0" applyNumberFormat="1" applyFont="1" applyBorder="1" applyAlignment="1">
      <alignment horizontal="left" vertical="center" inden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20" fillId="0" borderId="15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indent="1"/>
    </xf>
    <xf numFmtId="0" fontId="16" fillId="0" borderId="16" xfId="0" applyFont="1" applyFill="1" applyBorder="1" applyAlignment="1">
      <alignment horizontal="center" vertical="center"/>
    </xf>
    <xf numFmtId="0" fontId="11" fillId="0" borderId="11" xfId="0" quotePrefix="1" applyFont="1" applyBorder="1" applyAlignment="1">
      <alignment horizontal="left" vertical="center" wrapText="1" indent="1"/>
    </xf>
    <xf numFmtId="0" fontId="11" fillId="0" borderId="11" xfId="0" quotePrefix="1" applyFont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0" fontId="11" fillId="0" borderId="1" xfId="0" quotePrefix="1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indent="1"/>
    </xf>
    <xf numFmtId="0" fontId="5" fillId="0" borderId="1" xfId="0" quotePrefix="1" applyFont="1" applyFill="1" applyBorder="1" applyAlignment="1">
      <alignment horizontal="left" vertical="center" indent="1"/>
    </xf>
    <xf numFmtId="0" fontId="11" fillId="0" borderId="1" xfId="0" quotePrefix="1" applyFont="1" applyFill="1" applyBorder="1" applyAlignment="1">
      <alignment horizontal="left" vertical="center" indent="1"/>
    </xf>
    <xf numFmtId="0" fontId="5" fillId="0" borderId="12" xfId="0" applyFont="1" applyFill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left" vertical="center" indent="1"/>
    </xf>
    <xf numFmtId="0" fontId="5" fillId="0" borderId="22" xfId="0" applyFont="1" applyFill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wrapText="1" indent="1"/>
    </xf>
    <xf numFmtId="0" fontId="5" fillId="0" borderId="22" xfId="0" applyFont="1" applyFill="1" applyBorder="1" applyAlignment="1">
      <alignment horizontal="left" vertical="center" wrapText="1" indent="1"/>
    </xf>
    <xf numFmtId="0" fontId="11" fillId="0" borderId="21" xfId="0" quotePrefix="1" applyFont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23" fillId="0" borderId="0" xfId="0" applyFont="1"/>
    <xf numFmtId="0" fontId="23" fillId="0" borderId="23" xfId="0" applyFont="1" applyBorder="1"/>
    <xf numFmtId="0" fontId="23" fillId="0" borderId="24" xfId="0" applyFont="1" applyBorder="1"/>
    <xf numFmtId="0" fontId="23" fillId="0" borderId="25" xfId="0" applyFont="1" applyBorder="1"/>
    <xf numFmtId="0" fontId="23" fillId="0" borderId="26" xfId="0" applyFont="1" applyBorder="1"/>
    <xf numFmtId="0" fontId="23" fillId="0" borderId="27" xfId="0" applyFont="1" applyBorder="1"/>
    <xf numFmtId="0" fontId="23" fillId="0" borderId="28" xfId="0" applyFont="1" applyBorder="1"/>
    <xf numFmtId="0" fontId="23" fillId="0" borderId="29" xfId="0" applyFont="1" applyBorder="1"/>
    <xf numFmtId="0" fontId="23" fillId="0" borderId="30" xfId="0" applyFont="1" applyBorder="1"/>
    <xf numFmtId="0" fontId="23" fillId="0" borderId="31" xfId="0" applyFont="1" applyBorder="1"/>
    <xf numFmtId="0" fontId="23" fillId="2" borderId="18" xfId="0" applyFont="1" applyFill="1" applyBorder="1"/>
    <xf numFmtId="0" fontId="24" fillId="2" borderId="18" xfId="0" applyFont="1" applyFill="1" applyBorder="1"/>
    <xf numFmtId="0" fontId="23" fillId="2" borderId="20" xfId="0" applyFont="1" applyFill="1" applyBorder="1"/>
    <xf numFmtId="0" fontId="13" fillId="2" borderId="32" xfId="0" applyFont="1" applyFill="1" applyBorder="1" applyAlignment="1">
      <alignment horizontal="left" vertical="center" indent="1"/>
    </xf>
    <xf numFmtId="9" fontId="24" fillId="2" borderId="18" xfId="1" applyFont="1" applyFill="1" applyBorder="1"/>
    <xf numFmtId="164" fontId="23" fillId="0" borderId="26" xfId="1" applyNumberFormat="1" applyFont="1" applyBorder="1"/>
    <xf numFmtId="164" fontId="23" fillId="0" borderId="27" xfId="1" applyNumberFormat="1" applyFont="1" applyBorder="1"/>
    <xf numFmtId="164" fontId="23" fillId="0" borderId="28" xfId="1" applyNumberFormat="1" applyFont="1" applyBorder="1"/>
    <xf numFmtId="164" fontId="23" fillId="0" borderId="29" xfId="1" applyNumberFormat="1" applyFont="1" applyBorder="1"/>
    <xf numFmtId="164" fontId="23" fillId="0" borderId="30" xfId="1" applyNumberFormat="1" applyFont="1" applyBorder="1"/>
    <xf numFmtId="164" fontId="23" fillId="0" borderId="31" xfId="1" applyNumberFormat="1" applyFont="1" applyBorder="1"/>
    <xf numFmtId="164" fontId="23" fillId="4" borderId="26" xfId="1" applyNumberFormat="1" applyFont="1" applyFill="1" applyBorder="1"/>
    <xf numFmtId="164" fontId="23" fillId="4" borderId="27" xfId="1" applyNumberFormat="1" applyFont="1" applyFill="1" applyBorder="1"/>
    <xf numFmtId="164" fontId="23" fillId="4" borderId="28" xfId="1" applyNumberFormat="1" applyFont="1" applyFill="1" applyBorder="1"/>
    <xf numFmtId="164" fontId="23" fillId="3" borderId="26" xfId="1" applyNumberFormat="1" applyFont="1" applyFill="1" applyBorder="1"/>
    <xf numFmtId="164" fontId="23" fillId="3" borderId="27" xfId="1" applyNumberFormat="1" applyFont="1" applyFill="1" applyBorder="1"/>
    <xf numFmtId="164" fontId="23" fillId="3" borderId="28" xfId="1" applyNumberFormat="1" applyFont="1" applyFill="1" applyBorder="1"/>
    <xf numFmtId="164" fontId="23" fillId="3" borderId="29" xfId="1" applyNumberFormat="1" applyFont="1" applyFill="1" applyBorder="1"/>
    <xf numFmtId="164" fontId="23" fillId="3" borderId="30" xfId="1" applyNumberFormat="1" applyFont="1" applyFill="1" applyBorder="1"/>
    <xf numFmtId="164" fontId="23" fillId="3" borderId="31" xfId="1" applyNumberFormat="1" applyFont="1" applyFill="1" applyBorder="1"/>
    <xf numFmtId="164" fontId="23" fillId="3" borderId="23" xfId="1" applyNumberFormat="1" applyFont="1" applyFill="1" applyBorder="1"/>
    <xf numFmtId="164" fontId="23" fillId="3" borderId="24" xfId="1" applyNumberFormat="1" applyFont="1" applyFill="1" applyBorder="1"/>
    <xf numFmtId="164" fontId="23" fillId="3" borderId="25" xfId="1" applyNumberFormat="1" applyFont="1" applyFill="1" applyBorder="1"/>
    <xf numFmtId="164" fontId="23" fillId="5" borderId="26" xfId="1" applyNumberFormat="1" applyFont="1" applyFill="1" applyBorder="1"/>
    <xf numFmtId="164" fontId="23" fillId="5" borderId="27" xfId="1" applyNumberFormat="1" applyFont="1" applyFill="1" applyBorder="1"/>
    <xf numFmtId="164" fontId="23" fillId="5" borderId="28" xfId="1" applyNumberFormat="1" applyFont="1" applyFill="1" applyBorder="1"/>
    <xf numFmtId="164" fontId="23" fillId="6" borderId="26" xfId="1" applyNumberFormat="1" applyFont="1" applyFill="1" applyBorder="1"/>
    <xf numFmtId="164" fontId="23" fillId="6" borderId="27" xfId="1" applyNumberFormat="1" applyFont="1" applyFill="1" applyBorder="1"/>
    <xf numFmtId="164" fontId="23" fillId="6" borderId="28" xfId="1" applyNumberFormat="1" applyFont="1" applyFill="1" applyBorder="1"/>
    <xf numFmtId="0" fontId="23" fillId="0" borderId="0" xfId="1" applyNumberFormat="1" applyFont="1"/>
    <xf numFmtId="0" fontId="23" fillId="0" borderId="0" xfId="0" applyNumberFormat="1" applyFont="1"/>
    <xf numFmtId="2" fontId="23" fillId="0" borderId="0" xfId="0" applyNumberFormat="1" applyFont="1"/>
    <xf numFmtId="1" fontId="23" fillId="0" borderId="0" xfId="0" applyNumberFormat="1" applyFont="1"/>
    <xf numFmtId="1" fontId="23" fillId="0" borderId="0" xfId="0" applyNumberFormat="1" applyFont="1" applyFill="1"/>
    <xf numFmtId="0" fontId="11" fillId="0" borderId="1" xfId="0" quotePrefix="1" applyFont="1" applyBorder="1" applyAlignment="1">
      <alignment horizontal="left" vertical="center" indent="1"/>
    </xf>
    <xf numFmtId="0" fontId="24" fillId="2" borderId="4" xfId="0" applyFont="1" applyFill="1" applyBorder="1"/>
    <xf numFmtId="0" fontId="24" fillId="2" borderId="5" xfId="0" applyFont="1" applyFill="1" applyBorder="1"/>
    <xf numFmtId="0" fontId="24" fillId="2" borderId="6" xfId="0" applyFont="1" applyFill="1" applyBorder="1"/>
    <xf numFmtId="0" fontId="23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37" fillId="0" borderId="37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1" fillId="2" borderId="20" xfId="0" applyFont="1" applyFill="1" applyBorder="1" applyAlignment="1">
      <alignment textRotation="90"/>
    </xf>
    <xf numFmtId="0" fontId="21" fillId="2" borderId="41" xfId="0" applyFont="1" applyFill="1" applyBorder="1" applyAlignment="1">
      <alignment textRotation="90"/>
    </xf>
    <xf numFmtId="0" fontId="21" fillId="2" borderId="17" xfId="0" applyFont="1" applyFill="1" applyBorder="1" applyAlignment="1">
      <alignment vertical="center" textRotation="90"/>
    </xf>
    <xf numFmtId="0" fontId="21" fillId="2" borderId="9" xfId="0" applyFont="1" applyFill="1" applyBorder="1" applyAlignment="1">
      <alignment vertical="center" textRotation="90"/>
    </xf>
    <xf numFmtId="0" fontId="43" fillId="2" borderId="5" xfId="0" applyFont="1" applyFill="1" applyBorder="1" applyAlignment="1">
      <alignment vertical="center"/>
    </xf>
    <xf numFmtId="0" fontId="1" fillId="0" borderId="0" xfId="0" quotePrefix="1" applyFont="1" applyAlignment="1">
      <alignment vertical="center"/>
    </xf>
    <xf numFmtId="0" fontId="44" fillId="0" borderId="0" xfId="0" applyFont="1" applyAlignment="1">
      <alignment vertical="center"/>
    </xf>
    <xf numFmtId="0" fontId="11" fillId="0" borderId="1" xfId="0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left" vertical="center" indent="1"/>
    </xf>
    <xf numFmtId="0" fontId="11" fillId="0" borderId="11" xfId="0" applyFont="1" applyFill="1" applyBorder="1" applyAlignment="1">
      <alignment horizontal="left" vertical="center" indent="1"/>
    </xf>
    <xf numFmtId="0" fontId="9" fillId="0" borderId="1" xfId="0" quotePrefix="1" applyFont="1" applyFill="1" applyBorder="1" applyAlignment="1">
      <alignment horizontal="left" vertical="center" indent="1"/>
    </xf>
    <xf numFmtId="0" fontId="46" fillId="0" borderId="1" xfId="0" applyFont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wrapText="1" indent="1"/>
    </xf>
    <xf numFmtId="0" fontId="47" fillId="0" borderId="1" xfId="0" applyFont="1" applyFill="1" applyBorder="1" applyAlignment="1">
      <alignment horizontal="left" vertical="center" indent="1"/>
    </xf>
    <xf numFmtId="164" fontId="23" fillId="0" borderId="23" xfId="1" applyNumberFormat="1" applyFont="1" applyFill="1" applyBorder="1"/>
    <xf numFmtId="164" fontId="23" fillId="0" borderId="24" xfId="1" applyNumberFormat="1" applyFont="1" applyFill="1" applyBorder="1"/>
    <xf numFmtId="164" fontId="23" fillId="0" borderId="25" xfId="1" applyNumberFormat="1" applyFont="1" applyFill="1" applyBorder="1"/>
    <xf numFmtId="164" fontId="23" fillId="0" borderId="26" xfId="1" applyNumberFormat="1" applyFont="1" applyFill="1" applyBorder="1"/>
    <xf numFmtId="164" fontId="23" fillId="0" borderId="27" xfId="1" applyNumberFormat="1" applyFont="1" applyFill="1" applyBorder="1"/>
    <xf numFmtId="164" fontId="23" fillId="0" borderId="28" xfId="1" applyNumberFormat="1" applyFont="1" applyFill="1" applyBorder="1"/>
    <xf numFmtId="164" fontId="23" fillId="0" borderId="29" xfId="1" applyNumberFormat="1" applyFont="1" applyFill="1" applyBorder="1"/>
    <xf numFmtId="164" fontId="23" fillId="0" borderId="30" xfId="1" applyNumberFormat="1" applyFont="1" applyFill="1" applyBorder="1"/>
    <xf numFmtId="164" fontId="23" fillId="0" borderId="31" xfId="1" applyNumberFormat="1" applyFont="1" applyFill="1" applyBorder="1"/>
    <xf numFmtId="0" fontId="23" fillId="0" borderId="23" xfId="0" applyFont="1" applyFill="1" applyBorder="1"/>
    <xf numFmtId="0" fontId="23" fillId="0" borderId="24" xfId="0" applyFont="1" applyFill="1" applyBorder="1"/>
    <xf numFmtId="0" fontId="23" fillId="0" borderId="25" xfId="0" applyFont="1" applyFill="1" applyBorder="1"/>
    <xf numFmtId="0" fontId="23" fillId="0" borderId="26" xfId="0" applyFont="1" applyFill="1" applyBorder="1"/>
    <xf numFmtId="0" fontId="23" fillId="0" borderId="27" xfId="0" applyFont="1" applyFill="1" applyBorder="1"/>
    <xf numFmtId="0" fontId="23" fillId="0" borderId="28" xfId="0" applyFont="1" applyFill="1" applyBorder="1"/>
    <xf numFmtId="0" fontId="23" fillId="0" borderId="29" xfId="0" applyFont="1" applyFill="1" applyBorder="1"/>
    <xf numFmtId="0" fontId="23" fillId="0" borderId="30" xfId="0" applyFont="1" applyFill="1" applyBorder="1"/>
    <xf numFmtId="0" fontId="23" fillId="0" borderId="31" xfId="0" applyFont="1" applyFill="1" applyBorder="1"/>
    <xf numFmtId="0" fontId="48" fillId="0" borderId="1" xfId="0" applyFont="1" applyBorder="1" applyAlignment="1">
      <alignment horizontal="left" vertical="center" indent="1"/>
    </xf>
    <xf numFmtId="0" fontId="49" fillId="0" borderId="1" xfId="0" applyFont="1" applyFill="1" applyBorder="1" applyAlignment="1">
      <alignment horizontal="left" vertical="center" indent="1"/>
    </xf>
    <xf numFmtId="0" fontId="50" fillId="0" borderId="3" xfId="0" applyFont="1" applyFill="1" applyBorder="1" applyAlignment="1">
      <alignment horizontal="left" vertical="center" wrapText="1" indent="1"/>
    </xf>
    <xf numFmtId="0" fontId="51" fillId="0" borderId="1" xfId="0" applyFont="1" applyFill="1" applyBorder="1" applyAlignment="1">
      <alignment horizontal="left" vertical="center" wrapText="1" indent="1"/>
    </xf>
    <xf numFmtId="0" fontId="49" fillId="0" borderId="1" xfId="0" quotePrefix="1" applyFont="1" applyFill="1" applyBorder="1" applyAlignment="1">
      <alignment horizontal="left" vertical="center" wrapText="1" indent="1"/>
    </xf>
    <xf numFmtId="0" fontId="49" fillId="0" borderId="2" xfId="0" applyFont="1" applyFill="1" applyBorder="1" applyAlignment="1">
      <alignment horizontal="left" vertical="center" wrapText="1" indent="1"/>
    </xf>
    <xf numFmtId="0" fontId="2" fillId="0" borderId="44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11" fillId="0" borderId="2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49" fontId="55" fillId="2" borderId="42" xfId="0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4"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2638425</xdr:colOff>
      <xdr:row>1</xdr:row>
      <xdr:rowOff>19050</xdr:rowOff>
    </xdr:from>
    <xdr:to>
      <xdr:col>6</xdr:col>
      <xdr:colOff>3543300</xdr:colOff>
      <xdr:row>2</xdr:row>
      <xdr:rowOff>190500</xdr:rowOff>
    </xdr:to>
    <xdr:pic>
      <xdr:nvPicPr>
        <xdr:cNvPr id="1120" name="Image 3">
          <a:extLst>
            <a:ext uri="{FF2B5EF4-FFF2-40B4-BE49-F238E27FC236}">
              <a16:creationId xmlns:a16="http://schemas.microsoft.com/office/drawing/2014/main" id="{BACEB929-FC56-4DC7-A814-3C1B8FE79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66700"/>
          <a:ext cx="9048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938"/>
  <sheetViews>
    <sheetView showGridLines="0" tabSelected="1" zoomScale="90" zoomScaleNormal="90" workbookViewId="0">
      <selection activeCell="U13" sqref="U13"/>
    </sheetView>
  </sheetViews>
  <sheetFormatPr baseColWidth="10" defaultColWidth="11.453125" defaultRowHeight="19.5" customHeight="1" x14ac:dyDescent="0.35"/>
  <cols>
    <col min="1" max="1" width="3.81640625" style="205" customWidth="1"/>
    <col min="2" max="2" width="4.54296875" style="65" customWidth="1"/>
    <col min="3" max="3" width="47.1796875" style="1" customWidth="1"/>
    <col min="4" max="4" width="27.26953125" style="1" bestFit="1" customWidth="1"/>
    <col min="5" max="5" width="23.7265625" style="1" bestFit="1" customWidth="1"/>
    <col min="6" max="6" width="28.1796875" style="1" customWidth="1"/>
    <col min="7" max="7" width="53.26953125" style="1" customWidth="1"/>
    <col min="8" max="8" width="1" style="199" customWidth="1"/>
    <col min="9" max="9" width="3.54296875" style="46" customWidth="1"/>
    <col min="10" max="10" width="3.54296875" style="139" customWidth="1"/>
    <col min="11" max="11" width="3.54296875" style="150" customWidth="1"/>
    <col min="12" max="12" width="3.54296875" style="46" customWidth="1"/>
    <col min="13" max="13" width="3.54296875" style="163" customWidth="1"/>
    <col min="14" max="14" width="3.54296875" style="177" customWidth="1"/>
    <col min="15" max="15" width="2.7265625" style="3" customWidth="1"/>
    <col min="16" max="21" width="3.54296875" style="1" customWidth="1"/>
    <col min="22" max="22" width="11.453125" style="1" customWidth="1"/>
    <col min="23" max="16384" width="11.453125" style="1"/>
  </cols>
  <sheetData>
    <row r="1" spans="1:21" ht="19.5" customHeight="1" thickBot="1" x14ac:dyDescent="0.4">
      <c r="A1" s="204"/>
    </row>
    <row r="2" spans="1:21" ht="52.5" customHeight="1" thickBot="1" x14ac:dyDescent="0.4">
      <c r="A2" s="204"/>
      <c r="B2" s="200"/>
      <c r="C2" s="210" t="s">
        <v>803</v>
      </c>
      <c r="D2" s="13"/>
      <c r="E2" s="13"/>
      <c r="F2" s="13"/>
      <c r="G2" s="14"/>
      <c r="I2" s="208" t="s">
        <v>2561</v>
      </c>
      <c r="J2" s="208" t="s">
        <v>2562</v>
      </c>
      <c r="K2" s="208" t="s">
        <v>2560</v>
      </c>
      <c r="L2" s="208" t="s">
        <v>2563</v>
      </c>
      <c r="M2" s="208" t="s">
        <v>2564</v>
      </c>
      <c r="N2" s="209" t="s">
        <v>2565</v>
      </c>
      <c r="P2" s="208" t="s">
        <v>2561</v>
      </c>
      <c r="Q2" s="208" t="s">
        <v>2562</v>
      </c>
      <c r="R2" s="208" t="s">
        <v>2560</v>
      </c>
      <c r="S2" s="208" t="s">
        <v>2563</v>
      </c>
      <c r="T2" s="208" t="s">
        <v>2564</v>
      </c>
      <c r="U2" s="209" t="s">
        <v>2565</v>
      </c>
    </row>
    <row r="3" spans="1:21" ht="17.25" customHeight="1" thickBot="1" x14ac:dyDescent="0.4">
      <c r="A3" s="204"/>
      <c r="B3" s="201"/>
      <c r="C3" s="254" t="s">
        <v>2559</v>
      </c>
      <c r="D3" s="202"/>
      <c r="E3" s="202"/>
      <c r="F3" s="202"/>
      <c r="G3" s="203"/>
      <c r="I3" s="193" t="s">
        <v>1977</v>
      </c>
      <c r="J3" s="194" t="s">
        <v>1977</v>
      </c>
      <c r="K3" s="195" t="s">
        <v>1977</v>
      </c>
      <c r="L3" s="193" t="s">
        <v>1977</v>
      </c>
      <c r="M3" s="194" t="s">
        <v>1977</v>
      </c>
      <c r="N3" s="195" t="s">
        <v>1977</v>
      </c>
      <c r="P3" s="206"/>
      <c r="Q3" s="206"/>
      <c r="R3" s="206"/>
      <c r="S3" s="206"/>
      <c r="T3" s="206"/>
      <c r="U3" s="207"/>
    </row>
    <row r="4" spans="1:21" ht="5.25" customHeight="1" thickBot="1" x14ac:dyDescent="0.4">
      <c r="A4" s="204"/>
      <c r="I4" s="199" t="s">
        <v>1977</v>
      </c>
      <c r="J4" s="199" t="s">
        <v>1977</v>
      </c>
      <c r="K4" s="199" t="s">
        <v>1977</v>
      </c>
      <c r="L4" s="199" t="s">
        <v>1977</v>
      </c>
      <c r="M4" s="199" t="s">
        <v>1977</v>
      </c>
      <c r="N4" s="199" t="s">
        <v>1977</v>
      </c>
      <c r="P4" s="3"/>
    </row>
    <row r="5" spans="1:21" ht="19.5" customHeight="1" thickBot="1" x14ac:dyDescent="0.4">
      <c r="A5" s="204"/>
      <c r="B5" s="66"/>
      <c r="C5" s="24" t="s">
        <v>1229</v>
      </c>
      <c r="D5" s="16"/>
      <c r="E5" s="16"/>
      <c r="F5" s="16"/>
      <c r="G5" s="17"/>
      <c r="I5" s="193" t="s">
        <v>1977</v>
      </c>
      <c r="J5" s="194" t="s">
        <v>1977</v>
      </c>
      <c r="K5" s="195" t="s">
        <v>1977</v>
      </c>
      <c r="L5" s="193" t="s">
        <v>1977</v>
      </c>
      <c r="M5" s="194" t="s">
        <v>1977</v>
      </c>
      <c r="N5" s="195" t="s">
        <v>1977</v>
      </c>
      <c r="P5" s="57">
        <f t="shared" ref="P5:U5" si="0">COUNTIF(I7:I126, "■")</f>
        <v>120</v>
      </c>
      <c r="Q5" s="57">
        <f t="shared" si="0"/>
        <v>60</v>
      </c>
      <c r="R5" s="57">
        <f t="shared" si="0"/>
        <v>40</v>
      </c>
      <c r="S5" s="57">
        <f t="shared" si="0"/>
        <v>66</v>
      </c>
      <c r="T5" s="57">
        <f t="shared" si="0"/>
        <v>33</v>
      </c>
      <c r="U5" s="57">
        <f t="shared" si="0"/>
        <v>22</v>
      </c>
    </row>
    <row r="6" spans="1:21" ht="19.5" customHeight="1" thickBot="1" x14ac:dyDescent="0.4">
      <c r="A6" s="204"/>
      <c r="B6" s="67" t="s">
        <v>214</v>
      </c>
      <c r="C6" s="33" t="s">
        <v>1917</v>
      </c>
      <c r="D6" s="34" t="s">
        <v>1918</v>
      </c>
      <c r="E6" s="34" t="s">
        <v>1919</v>
      </c>
      <c r="F6" s="34" t="s">
        <v>1920</v>
      </c>
      <c r="G6" s="35" t="s">
        <v>1921</v>
      </c>
      <c r="I6" s="196" t="s">
        <v>1977</v>
      </c>
      <c r="J6" s="197" t="s">
        <v>1977</v>
      </c>
      <c r="K6" s="198" t="s">
        <v>1977</v>
      </c>
      <c r="L6" s="196" t="s">
        <v>1977</v>
      </c>
      <c r="M6" s="197" t="s">
        <v>1977</v>
      </c>
      <c r="N6" s="198" t="s">
        <v>1977</v>
      </c>
      <c r="P6" s="3"/>
    </row>
    <row r="7" spans="1:21" ht="19.5" customHeight="1" x14ac:dyDescent="0.35">
      <c r="B7" s="68">
        <v>1</v>
      </c>
      <c r="C7" s="10" t="s">
        <v>1230</v>
      </c>
      <c r="D7" s="5" t="s">
        <v>1041</v>
      </c>
      <c r="E7" s="5" t="s">
        <v>1042</v>
      </c>
      <c r="F7" s="19" t="s">
        <v>2084</v>
      </c>
      <c r="G7" s="7" t="s">
        <v>1043</v>
      </c>
      <c r="I7" s="43" t="s">
        <v>1977</v>
      </c>
      <c r="J7" s="140" t="s">
        <v>1977</v>
      </c>
      <c r="K7" s="151" t="s">
        <v>1977</v>
      </c>
      <c r="L7" s="55" t="s">
        <v>1977</v>
      </c>
      <c r="M7" s="164" t="s">
        <v>1977</v>
      </c>
      <c r="N7" s="178" t="s">
        <v>1977</v>
      </c>
    </row>
    <row r="8" spans="1:21" ht="19.5" customHeight="1" x14ac:dyDescent="0.35">
      <c r="B8" s="68">
        <f>B7+1</f>
        <v>2</v>
      </c>
      <c r="C8" s="10" t="s">
        <v>1231</v>
      </c>
      <c r="D8" s="5" t="s">
        <v>345</v>
      </c>
      <c r="E8" s="5" t="s">
        <v>1044</v>
      </c>
      <c r="F8" s="19" t="s">
        <v>1887</v>
      </c>
      <c r="G8" s="7" t="s">
        <v>1045</v>
      </c>
      <c r="I8" s="43" t="s">
        <v>1977</v>
      </c>
      <c r="J8" s="140" t="s">
        <v>1977</v>
      </c>
      <c r="K8" s="151" t="s">
        <v>1977</v>
      </c>
      <c r="L8" s="55" t="s">
        <v>1977</v>
      </c>
      <c r="M8" s="165" t="s">
        <v>1977</v>
      </c>
      <c r="N8" s="178" t="s">
        <v>1977</v>
      </c>
    </row>
    <row r="9" spans="1:21" ht="19.5" customHeight="1" x14ac:dyDescent="0.35">
      <c r="B9" s="68">
        <f t="shared" ref="B9:B72" si="1">B8+1</f>
        <v>3</v>
      </c>
      <c r="C9" s="10" t="s">
        <v>1231</v>
      </c>
      <c r="D9" s="5" t="s">
        <v>345</v>
      </c>
      <c r="E9" s="5" t="s">
        <v>1046</v>
      </c>
      <c r="F9" s="19" t="s">
        <v>1887</v>
      </c>
      <c r="G9" s="7" t="s">
        <v>1240</v>
      </c>
      <c r="I9" s="43" t="s">
        <v>1977</v>
      </c>
      <c r="J9" s="141" t="s">
        <v>1976</v>
      </c>
      <c r="K9" s="152"/>
      <c r="L9" s="55"/>
      <c r="M9" s="165"/>
      <c r="N9" s="179"/>
    </row>
    <row r="10" spans="1:21" ht="19.5" customHeight="1" x14ac:dyDescent="0.35">
      <c r="B10" s="68">
        <f t="shared" si="1"/>
        <v>4</v>
      </c>
      <c r="C10" s="10" t="s">
        <v>1231</v>
      </c>
      <c r="D10" s="5" t="s">
        <v>345</v>
      </c>
      <c r="E10" s="5" t="s">
        <v>1047</v>
      </c>
      <c r="F10" s="6" t="s">
        <v>1602</v>
      </c>
      <c r="G10" s="7" t="s">
        <v>1241</v>
      </c>
      <c r="I10" s="43" t="s">
        <v>1977</v>
      </c>
      <c r="J10" s="141"/>
      <c r="K10" s="152"/>
      <c r="L10" s="55"/>
      <c r="M10" s="165"/>
      <c r="N10" s="179"/>
    </row>
    <row r="11" spans="1:21" ht="19.5" customHeight="1" x14ac:dyDescent="0.35">
      <c r="B11" s="68">
        <f t="shared" si="1"/>
        <v>5</v>
      </c>
      <c r="C11" s="10" t="s">
        <v>1231</v>
      </c>
      <c r="D11" s="5" t="s">
        <v>345</v>
      </c>
      <c r="E11" s="5" t="s">
        <v>415</v>
      </c>
      <c r="F11" s="19" t="s">
        <v>1887</v>
      </c>
      <c r="G11" s="7" t="s">
        <v>1242</v>
      </c>
      <c r="I11" s="43" t="s">
        <v>1977</v>
      </c>
      <c r="J11" s="140" t="s">
        <v>1977</v>
      </c>
      <c r="K11" s="151" t="s">
        <v>1977</v>
      </c>
      <c r="L11" s="55" t="s">
        <v>1977</v>
      </c>
      <c r="M11" s="165" t="s">
        <v>1977</v>
      </c>
      <c r="N11" s="178"/>
    </row>
    <row r="12" spans="1:21" ht="19.5" customHeight="1" x14ac:dyDescent="0.35">
      <c r="B12" s="68">
        <f t="shared" si="1"/>
        <v>6</v>
      </c>
      <c r="C12" s="10" t="s">
        <v>1231</v>
      </c>
      <c r="D12" s="5" t="s">
        <v>345</v>
      </c>
      <c r="E12" s="5" t="s">
        <v>1048</v>
      </c>
      <c r="F12" s="19" t="s">
        <v>1887</v>
      </c>
      <c r="G12" s="7" t="s">
        <v>1245</v>
      </c>
      <c r="I12" s="43" t="s">
        <v>1977</v>
      </c>
      <c r="J12" s="141"/>
      <c r="K12" s="152"/>
      <c r="L12" s="55" t="s">
        <v>1977</v>
      </c>
      <c r="M12" s="165"/>
      <c r="N12" s="179"/>
    </row>
    <row r="13" spans="1:21" ht="19.5" customHeight="1" x14ac:dyDescent="0.35">
      <c r="B13" s="68">
        <f t="shared" si="1"/>
        <v>7</v>
      </c>
      <c r="C13" s="10" t="s">
        <v>1231</v>
      </c>
      <c r="D13" s="5" t="s">
        <v>345</v>
      </c>
      <c r="E13" s="5" t="s">
        <v>1049</v>
      </c>
      <c r="F13" s="19" t="s">
        <v>1887</v>
      </c>
      <c r="G13" s="7" t="s">
        <v>1050</v>
      </c>
      <c r="I13" s="43" t="s">
        <v>1977</v>
      </c>
      <c r="J13" s="141" t="s">
        <v>1976</v>
      </c>
      <c r="K13" s="152"/>
      <c r="L13" s="55" t="s">
        <v>1977</v>
      </c>
      <c r="M13" s="165"/>
      <c r="N13" s="179"/>
    </row>
    <row r="14" spans="1:21" ht="19.5" customHeight="1" x14ac:dyDescent="0.35">
      <c r="B14" s="68">
        <f t="shared" si="1"/>
        <v>8</v>
      </c>
      <c r="C14" s="10" t="s">
        <v>1231</v>
      </c>
      <c r="D14" s="5" t="s">
        <v>345</v>
      </c>
      <c r="E14" s="5" t="s">
        <v>1051</v>
      </c>
      <c r="F14" s="19" t="s">
        <v>1887</v>
      </c>
      <c r="G14" s="7" t="s">
        <v>1243</v>
      </c>
      <c r="I14" s="43" t="s">
        <v>1977</v>
      </c>
      <c r="J14" s="140" t="s">
        <v>1977</v>
      </c>
      <c r="K14" s="151" t="s">
        <v>1977</v>
      </c>
      <c r="L14" s="55" t="s">
        <v>1977</v>
      </c>
      <c r="M14" s="165" t="s">
        <v>1977</v>
      </c>
      <c r="N14" s="178"/>
    </row>
    <row r="15" spans="1:21" ht="19.5" customHeight="1" x14ac:dyDescent="0.35">
      <c r="B15" s="68">
        <f t="shared" si="1"/>
        <v>9</v>
      </c>
      <c r="C15" s="10" t="s">
        <v>1231</v>
      </c>
      <c r="D15" s="5" t="s">
        <v>345</v>
      </c>
      <c r="E15" s="5" t="s">
        <v>1051</v>
      </c>
      <c r="F15" s="6" t="s">
        <v>1052</v>
      </c>
      <c r="G15" s="7" t="s">
        <v>1053</v>
      </c>
      <c r="I15" s="43" t="s">
        <v>1977</v>
      </c>
      <c r="J15" s="141"/>
      <c r="K15" s="152"/>
      <c r="L15" s="55"/>
      <c r="M15" s="165"/>
      <c r="N15" s="179"/>
    </row>
    <row r="16" spans="1:21" ht="19.5" customHeight="1" x14ac:dyDescent="0.35">
      <c r="B16" s="68">
        <f t="shared" si="1"/>
        <v>10</v>
      </c>
      <c r="C16" s="10" t="s">
        <v>1231</v>
      </c>
      <c r="D16" s="5" t="s">
        <v>345</v>
      </c>
      <c r="E16" s="5" t="s">
        <v>1051</v>
      </c>
      <c r="F16" s="18" t="s">
        <v>2462</v>
      </c>
      <c r="G16" s="7" t="s">
        <v>1054</v>
      </c>
      <c r="I16" s="43" t="s">
        <v>1977</v>
      </c>
      <c r="J16" s="140" t="s">
        <v>1977</v>
      </c>
      <c r="K16" s="152" t="s">
        <v>1976</v>
      </c>
      <c r="L16" s="55" t="s">
        <v>1977</v>
      </c>
      <c r="M16" s="164"/>
      <c r="N16" s="179"/>
    </row>
    <row r="17" spans="2:14" ht="19.5" customHeight="1" x14ac:dyDescent="0.35">
      <c r="B17" s="68">
        <f t="shared" si="1"/>
        <v>11</v>
      </c>
      <c r="C17" s="10" t="s">
        <v>1231</v>
      </c>
      <c r="D17" s="5" t="s">
        <v>345</v>
      </c>
      <c r="E17" s="5" t="s">
        <v>1055</v>
      </c>
      <c r="F17" s="19" t="s">
        <v>1887</v>
      </c>
      <c r="G17" s="7" t="s">
        <v>1056</v>
      </c>
      <c r="I17" s="43" t="s">
        <v>1977</v>
      </c>
      <c r="J17" s="140" t="s">
        <v>1977</v>
      </c>
      <c r="K17" s="151" t="s">
        <v>1977</v>
      </c>
      <c r="L17" s="55" t="s">
        <v>1977</v>
      </c>
      <c r="M17" s="164"/>
      <c r="N17" s="179"/>
    </row>
    <row r="18" spans="2:14" ht="19.5" customHeight="1" x14ac:dyDescent="0.35">
      <c r="B18" s="68">
        <f t="shared" si="1"/>
        <v>12</v>
      </c>
      <c r="C18" s="10" t="s">
        <v>1231</v>
      </c>
      <c r="D18" s="5" t="s">
        <v>345</v>
      </c>
      <c r="E18" s="5" t="s">
        <v>1055</v>
      </c>
      <c r="F18" s="6" t="s">
        <v>1057</v>
      </c>
      <c r="G18" s="7" t="s">
        <v>1058</v>
      </c>
      <c r="I18" s="43" t="s">
        <v>1977</v>
      </c>
      <c r="J18" s="140"/>
      <c r="K18" s="152" t="s">
        <v>1976</v>
      </c>
      <c r="L18" s="55" t="s">
        <v>1977</v>
      </c>
      <c r="M18" s="164"/>
      <c r="N18" s="179"/>
    </row>
    <row r="19" spans="2:14" ht="19.5" customHeight="1" x14ac:dyDescent="0.35">
      <c r="B19" s="68">
        <f t="shared" si="1"/>
        <v>13</v>
      </c>
      <c r="C19" s="10" t="s">
        <v>1231</v>
      </c>
      <c r="D19" s="5" t="s">
        <v>345</v>
      </c>
      <c r="E19" s="5" t="s">
        <v>1055</v>
      </c>
      <c r="F19" s="6" t="s">
        <v>1059</v>
      </c>
      <c r="G19" s="7" t="s">
        <v>1060</v>
      </c>
      <c r="I19" s="43" t="s">
        <v>1977</v>
      </c>
      <c r="J19" s="141"/>
      <c r="K19" s="152"/>
      <c r="L19" s="55"/>
      <c r="M19" s="165"/>
      <c r="N19" s="179"/>
    </row>
    <row r="20" spans="2:14" ht="19.5" customHeight="1" x14ac:dyDescent="0.35">
      <c r="B20" s="68">
        <f t="shared" si="1"/>
        <v>14</v>
      </c>
      <c r="C20" s="10" t="s">
        <v>1231</v>
      </c>
      <c r="D20" s="5" t="s">
        <v>345</v>
      </c>
      <c r="E20" s="5" t="s">
        <v>1055</v>
      </c>
      <c r="F20" s="6" t="s">
        <v>1061</v>
      </c>
      <c r="G20" s="7" t="s">
        <v>1062</v>
      </c>
      <c r="I20" s="43" t="s">
        <v>1977</v>
      </c>
      <c r="J20" s="141"/>
      <c r="K20" s="152"/>
      <c r="L20" s="55" t="s">
        <v>1977</v>
      </c>
      <c r="M20" s="165"/>
      <c r="N20" s="179"/>
    </row>
    <row r="21" spans="2:14" ht="19.5" customHeight="1" x14ac:dyDescent="0.35">
      <c r="B21" s="68">
        <f t="shared" si="1"/>
        <v>15</v>
      </c>
      <c r="C21" s="10" t="s">
        <v>1231</v>
      </c>
      <c r="D21" s="5" t="s">
        <v>345</v>
      </c>
      <c r="E21" s="5" t="s">
        <v>1063</v>
      </c>
      <c r="F21" s="19" t="s">
        <v>1887</v>
      </c>
      <c r="G21" s="7" t="s">
        <v>1064</v>
      </c>
      <c r="I21" s="43" t="s">
        <v>1977</v>
      </c>
      <c r="J21" s="140" t="s">
        <v>1977</v>
      </c>
      <c r="K21" s="151" t="s">
        <v>1977</v>
      </c>
      <c r="L21" s="55" t="s">
        <v>1977</v>
      </c>
      <c r="M21" s="165" t="s">
        <v>1977</v>
      </c>
      <c r="N21" s="178" t="s">
        <v>1977</v>
      </c>
    </row>
    <row r="22" spans="2:14" ht="19.5" customHeight="1" x14ac:dyDescent="0.35">
      <c r="B22" s="68">
        <f t="shared" si="1"/>
        <v>16</v>
      </c>
      <c r="C22" s="10" t="s">
        <v>1231</v>
      </c>
      <c r="D22" s="5" t="s">
        <v>345</v>
      </c>
      <c r="E22" s="5" t="s">
        <v>1063</v>
      </c>
      <c r="F22" s="18" t="s">
        <v>1244</v>
      </c>
      <c r="G22" s="7" t="s">
        <v>1065</v>
      </c>
      <c r="I22" s="43" t="s">
        <v>1977</v>
      </c>
      <c r="J22" s="141"/>
      <c r="K22" s="152"/>
      <c r="L22" s="55"/>
      <c r="M22" s="165"/>
      <c r="N22" s="179"/>
    </row>
    <row r="23" spans="2:14" ht="19.5" customHeight="1" x14ac:dyDescent="0.35">
      <c r="B23" s="68">
        <f t="shared" si="1"/>
        <v>17</v>
      </c>
      <c r="C23" s="10" t="s">
        <v>1231</v>
      </c>
      <c r="D23" s="5" t="s">
        <v>345</v>
      </c>
      <c r="E23" s="5" t="s">
        <v>244</v>
      </c>
      <c r="F23" s="19" t="s">
        <v>2084</v>
      </c>
      <c r="G23" s="7" t="s">
        <v>1246</v>
      </c>
      <c r="I23" s="43" t="s">
        <v>1977</v>
      </c>
      <c r="J23" s="141"/>
      <c r="K23" s="152"/>
      <c r="L23" s="55"/>
      <c r="M23" s="165"/>
      <c r="N23" s="179"/>
    </row>
    <row r="24" spans="2:14" ht="19.5" customHeight="1" x14ac:dyDescent="0.35">
      <c r="B24" s="68">
        <f t="shared" si="1"/>
        <v>18</v>
      </c>
      <c r="C24" s="10" t="s">
        <v>1231</v>
      </c>
      <c r="D24" s="5" t="s">
        <v>345</v>
      </c>
      <c r="E24" s="5" t="s">
        <v>1066</v>
      </c>
      <c r="F24" s="19" t="s">
        <v>1887</v>
      </c>
      <c r="G24" s="7" t="s">
        <v>1067</v>
      </c>
      <c r="I24" s="43" t="s">
        <v>1977</v>
      </c>
      <c r="J24" s="141" t="s">
        <v>1976</v>
      </c>
      <c r="K24" s="152"/>
      <c r="L24" s="55"/>
      <c r="M24" s="165"/>
      <c r="N24" s="179"/>
    </row>
    <row r="25" spans="2:14" ht="19.5" customHeight="1" x14ac:dyDescent="0.35">
      <c r="B25" s="68">
        <f t="shared" si="1"/>
        <v>19</v>
      </c>
      <c r="C25" s="10" t="s">
        <v>1231</v>
      </c>
      <c r="D25" s="5" t="s">
        <v>345</v>
      </c>
      <c r="E25" s="5" t="s">
        <v>1068</v>
      </c>
      <c r="F25" s="18" t="s">
        <v>1069</v>
      </c>
      <c r="G25" s="7" t="s">
        <v>1247</v>
      </c>
      <c r="I25" s="43" t="s">
        <v>1977</v>
      </c>
      <c r="J25" s="140" t="s">
        <v>1977</v>
      </c>
      <c r="K25" s="151" t="s">
        <v>1977</v>
      </c>
      <c r="L25" s="55" t="s">
        <v>1977</v>
      </c>
      <c r="M25" s="164" t="s">
        <v>1977</v>
      </c>
      <c r="N25" s="178" t="s">
        <v>1977</v>
      </c>
    </row>
    <row r="26" spans="2:14" ht="19.5" customHeight="1" x14ac:dyDescent="0.35">
      <c r="B26" s="68">
        <f t="shared" si="1"/>
        <v>20</v>
      </c>
      <c r="C26" s="10" t="s">
        <v>1231</v>
      </c>
      <c r="D26" s="5" t="s">
        <v>345</v>
      </c>
      <c r="E26" s="5" t="s">
        <v>1070</v>
      </c>
      <c r="F26" s="72" t="s">
        <v>2555</v>
      </c>
      <c r="G26" s="7" t="s">
        <v>1248</v>
      </c>
      <c r="I26" s="43" t="s">
        <v>1977</v>
      </c>
      <c r="J26" s="140" t="s">
        <v>1977</v>
      </c>
      <c r="K26" s="152"/>
      <c r="L26" s="55"/>
      <c r="M26" s="164"/>
      <c r="N26" s="179"/>
    </row>
    <row r="27" spans="2:14" ht="19.5" customHeight="1" x14ac:dyDescent="0.35">
      <c r="B27" s="68">
        <f t="shared" si="1"/>
        <v>21</v>
      </c>
      <c r="C27" s="10" t="s">
        <v>1232</v>
      </c>
      <c r="D27" s="5" t="s">
        <v>1071</v>
      </c>
      <c r="E27" s="5" t="s">
        <v>1072</v>
      </c>
      <c r="F27" s="19" t="s">
        <v>1887</v>
      </c>
      <c r="G27" s="39" t="s">
        <v>1249</v>
      </c>
      <c r="I27" s="43" t="s">
        <v>1977</v>
      </c>
      <c r="J27" s="140" t="s">
        <v>1977</v>
      </c>
      <c r="K27" s="151" t="s">
        <v>1977</v>
      </c>
      <c r="L27" s="55" t="s">
        <v>1977</v>
      </c>
      <c r="M27" s="164" t="s">
        <v>1977</v>
      </c>
      <c r="N27" s="178" t="s">
        <v>1977</v>
      </c>
    </row>
    <row r="28" spans="2:14" ht="19.5" customHeight="1" x14ac:dyDescent="0.35">
      <c r="B28" s="68">
        <f t="shared" si="1"/>
        <v>22</v>
      </c>
      <c r="C28" s="10" t="s">
        <v>1232</v>
      </c>
      <c r="D28" s="5" t="s">
        <v>1071</v>
      </c>
      <c r="E28" s="5" t="s">
        <v>1072</v>
      </c>
      <c r="F28" s="6" t="s">
        <v>1073</v>
      </c>
      <c r="G28" s="7" t="s">
        <v>1074</v>
      </c>
      <c r="I28" s="43" t="s">
        <v>1977</v>
      </c>
      <c r="J28" s="141"/>
      <c r="K28" s="152"/>
      <c r="L28" s="55"/>
      <c r="M28" s="165"/>
      <c r="N28" s="179"/>
    </row>
    <row r="29" spans="2:14" ht="19.5" customHeight="1" x14ac:dyDescent="0.35">
      <c r="B29" s="68">
        <f t="shared" si="1"/>
        <v>23</v>
      </c>
      <c r="C29" s="10" t="s">
        <v>1232</v>
      </c>
      <c r="D29" s="5" t="s">
        <v>1071</v>
      </c>
      <c r="E29" s="5" t="s">
        <v>1279</v>
      </c>
      <c r="F29" s="6" t="s">
        <v>1075</v>
      </c>
      <c r="G29" s="7" t="s">
        <v>1250</v>
      </c>
      <c r="I29" s="43" t="s">
        <v>1977</v>
      </c>
      <c r="J29" s="141"/>
      <c r="K29" s="152"/>
      <c r="L29" s="55" t="s">
        <v>1977</v>
      </c>
      <c r="M29" s="165"/>
      <c r="N29" s="179"/>
    </row>
    <row r="30" spans="2:14" ht="19.5" customHeight="1" x14ac:dyDescent="0.35">
      <c r="B30" s="68">
        <f t="shared" si="1"/>
        <v>24</v>
      </c>
      <c r="C30" s="10" t="s">
        <v>1220</v>
      </c>
      <c r="D30" s="5" t="s">
        <v>1076</v>
      </c>
      <c r="E30" s="5" t="s">
        <v>1077</v>
      </c>
      <c r="F30" s="19" t="s">
        <v>1887</v>
      </c>
      <c r="G30" s="39" t="s">
        <v>1251</v>
      </c>
      <c r="I30" s="43" t="s">
        <v>1977</v>
      </c>
      <c r="J30" s="140" t="s">
        <v>1977</v>
      </c>
      <c r="K30" s="151" t="s">
        <v>1977</v>
      </c>
      <c r="L30" s="55"/>
      <c r="M30" s="164"/>
      <c r="N30" s="179"/>
    </row>
    <row r="31" spans="2:14" ht="19.5" customHeight="1" x14ac:dyDescent="0.35">
      <c r="B31" s="68">
        <f t="shared" si="1"/>
        <v>25</v>
      </c>
      <c r="C31" s="10" t="s">
        <v>1230</v>
      </c>
      <c r="D31" s="5" t="s">
        <v>1078</v>
      </c>
      <c r="E31" s="5" t="s">
        <v>1079</v>
      </c>
      <c r="F31" s="19" t="s">
        <v>1887</v>
      </c>
      <c r="G31" s="7" t="s">
        <v>1252</v>
      </c>
      <c r="I31" s="43" t="s">
        <v>1977</v>
      </c>
      <c r="J31" s="140" t="s">
        <v>1977</v>
      </c>
      <c r="K31" s="151" t="s">
        <v>1977</v>
      </c>
      <c r="L31" s="55" t="s">
        <v>1977</v>
      </c>
      <c r="M31" s="164" t="s">
        <v>1977</v>
      </c>
      <c r="N31" s="178" t="s">
        <v>1977</v>
      </c>
    </row>
    <row r="32" spans="2:14" ht="19.5" customHeight="1" x14ac:dyDescent="0.35">
      <c r="B32" s="68">
        <f t="shared" si="1"/>
        <v>26</v>
      </c>
      <c r="C32" s="10" t="s">
        <v>1221</v>
      </c>
      <c r="D32" s="5" t="s">
        <v>1080</v>
      </c>
      <c r="E32" s="5" t="s">
        <v>2206</v>
      </c>
      <c r="F32" s="19" t="s">
        <v>1887</v>
      </c>
      <c r="G32" s="7" t="s">
        <v>1253</v>
      </c>
      <c r="I32" s="43" t="s">
        <v>1977</v>
      </c>
      <c r="J32" s="141"/>
      <c r="K32" s="152"/>
      <c r="L32" s="55" t="s">
        <v>1977</v>
      </c>
      <c r="M32" s="165"/>
      <c r="N32" s="179"/>
    </row>
    <row r="33" spans="2:14" ht="19.5" customHeight="1" x14ac:dyDescent="0.35">
      <c r="B33" s="68">
        <f t="shared" si="1"/>
        <v>27</v>
      </c>
      <c r="C33" s="10" t="s">
        <v>1221</v>
      </c>
      <c r="D33" s="5" t="s">
        <v>1080</v>
      </c>
      <c r="E33" s="5" t="s">
        <v>1081</v>
      </c>
      <c r="F33" s="19" t="s">
        <v>2084</v>
      </c>
      <c r="G33" s="7" t="s">
        <v>1254</v>
      </c>
      <c r="I33" s="43" t="s">
        <v>1977</v>
      </c>
      <c r="J33" s="140" t="s">
        <v>1977</v>
      </c>
      <c r="K33" s="151" t="s">
        <v>1977</v>
      </c>
      <c r="L33" s="55" t="s">
        <v>1977</v>
      </c>
      <c r="M33" s="164" t="s">
        <v>1977</v>
      </c>
      <c r="N33" s="178"/>
    </row>
    <row r="34" spans="2:14" ht="19.5" customHeight="1" x14ac:dyDescent="0.35">
      <c r="B34" s="68">
        <f t="shared" si="1"/>
        <v>28</v>
      </c>
      <c r="C34" s="10" t="s">
        <v>1221</v>
      </c>
      <c r="D34" s="5" t="s">
        <v>1080</v>
      </c>
      <c r="E34" s="5" t="s">
        <v>1082</v>
      </c>
      <c r="F34" s="19" t="s">
        <v>1887</v>
      </c>
      <c r="G34" s="7" t="s">
        <v>1083</v>
      </c>
      <c r="I34" s="43" t="s">
        <v>1977</v>
      </c>
      <c r="J34" s="141"/>
      <c r="K34" s="152"/>
      <c r="L34" s="55"/>
      <c r="M34" s="165"/>
      <c r="N34" s="179"/>
    </row>
    <row r="35" spans="2:14" ht="19.5" customHeight="1" x14ac:dyDescent="0.35">
      <c r="B35" s="68">
        <f t="shared" si="1"/>
        <v>29</v>
      </c>
      <c r="C35" s="10" t="s">
        <v>1221</v>
      </c>
      <c r="D35" s="5" t="s">
        <v>1084</v>
      </c>
      <c r="E35" s="5" t="s">
        <v>1085</v>
      </c>
      <c r="F35" s="19" t="s">
        <v>2084</v>
      </c>
      <c r="G35" s="7" t="s">
        <v>1086</v>
      </c>
      <c r="I35" s="43" t="s">
        <v>1977</v>
      </c>
      <c r="J35" s="141"/>
      <c r="K35" s="152"/>
      <c r="L35" s="55"/>
      <c r="M35" s="165"/>
      <c r="N35" s="179"/>
    </row>
    <row r="36" spans="2:14" ht="19.5" customHeight="1" x14ac:dyDescent="0.35">
      <c r="B36" s="68">
        <f t="shared" si="1"/>
        <v>30</v>
      </c>
      <c r="C36" s="10" t="s">
        <v>1221</v>
      </c>
      <c r="D36" s="5" t="s">
        <v>1084</v>
      </c>
      <c r="E36" s="5" t="s">
        <v>2111</v>
      </c>
      <c r="F36" s="19" t="s">
        <v>1887</v>
      </c>
      <c r="G36" s="7" t="s">
        <v>1087</v>
      </c>
      <c r="I36" s="43" t="s">
        <v>1977</v>
      </c>
      <c r="J36" s="140" t="s">
        <v>1977</v>
      </c>
      <c r="K36" s="152"/>
      <c r="L36" s="55"/>
      <c r="M36" s="164"/>
      <c r="N36" s="179"/>
    </row>
    <row r="37" spans="2:14" ht="32.25" customHeight="1" x14ac:dyDescent="0.35">
      <c r="B37" s="68">
        <f t="shared" si="1"/>
        <v>31</v>
      </c>
      <c r="C37" s="11" t="s">
        <v>1258</v>
      </c>
      <c r="D37" s="8" t="s">
        <v>1255</v>
      </c>
      <c r="E37" s="8" t="s">
        <v>1257</v>
      </c>
      <c r="F37" s="23" t="s">
        <v>2295</v>
      </c>
      <c r="G37" s="9" t="s">
        <v>1259</v>
      </c>
      <c r="I37" s="43" t="s">
        <v>1977</v>
      </c>
      <c r="J37" s="140" t="s">
        <v>1977</v>
      </c>
      <c r="K37" s="152"/>
      <c r="L37" s="55" t="s">
        <v>1977</v>
      </c>
      <c r="M37" s="165" t="s">
        <v>1977</v>
      </c>
      <c r="N37" s="179"/>
    </row>
    <row r="38" spans="2:14" ht="32.25" customHeight="1" x14ac:dyDescent="0.35">
      <c r="B38" s="68">
        <f t="shared" si="1"/>
        <v>32</v>
      </c>
      <c r="C38" s="11" t="s">
        <v>1258</v>
      </c>
      <c r="D38" s="8" t="s">
        <v>1256</v>
      </c>
      <c r="E38" s="8" t="s">
        <v>1257</v>
      </c>
      <c r="F38" s="40" t="s">
        <v>1261</v>
      </c>
      <c r="G38" s="9" t="s">
        <v>1260</v>
      </c>
      <c r="I38" s="43" t="s">
        <v>1977</v>
      </c>
      <c r="J38" s="141"/>
      <c r="K38" s="152"/>
      <c r="L38" s="55" t="s">
        <v>1977</v>
      </c>
      <c r="M38" s="165"/>
      <c r="N38" s="179"/>
    </row>
    <row r="39" spans="2:14" ht="19.5" customHeight="1" x14ac:dyDescent="0.35">
      <c r="B39" s="68">
        <f t="shared" si="1"/>
        <v>33</v>
      </c>
      <c r="C39" s="10" t="s">
        <v>1221</v>
      </c>
      <c r="D39" s="5" t="s">
        <v>1084</v>
      </c>
      <c r="E39" s="5" t="s">
        <v>1088</v>
      </c>
      <c r="F39" s="19" t="s">
        <v>1887</v>
      </c>
      <c r="G39" s="7" t="s">
        <v>1089</v>
      </c>
      <c r="I39" s="43" t="s">
        <v>1977</v>
      </c>
      <c r="J39" s="140" t="s">
        <v>1977</v>
      </c>
      <c r="K39" s="151" t="s">
        <v>1977</v>
      </c>
      <c r="L39" s="55" t="s">
        <v>1977</v>
      </c>
      <c r="M39" s="164" t="s">
        <v>1977</v>
      </c>
      <c r="N39" s="178" t="s">
        <v>1977</v>
      </c>
    </row>
    <row r="40" spans="2:14" ht="19.5" customHeight="1" x14ac:dyDescent="0.35">
      <c r="B40" s="68">
        <f t="shared" si="1"/>
        <v>34</v>
      </c>
      <c r="C40" s="10" t="s">
        <v>2260</v>
      </c>
      <c r="D40" s="5" t="s">
        <v>779</v>
      </c>
      <c r="E40" s="5" t="s">
        <v>780</v>
      </c>
      <c r="F40" s="19" t="s">
        <v>1887</v>
      </c>
      <c r="G40" s="7" t="s">
        <v>781</v>
      </c>
      <c r="I40" s="43" t="s">
        <v>1977</v>
      </c>
      <c r="J40" s="140"/>
      <c r="K40" s="151"/>
      <c r="L40" s="55"/>
      <c r="M40" s="164"/>
      <c r="N40" s="178"/>
    </row>
    <row r="41" spans="2:14" ht="19.5" customHeight="1" x14ac:dyDescent="0.35">
      <c r="B41" s="68">
        <f t="shared" si="1"/>
        <v>35</v>
      </c>
      <c r="C41" s="10" t="s">
        <v>265</v>
      </c>
      <c r="D41" s="5" t="s">
        <v>1090</v>
      </c>
      <c r="E41" s="5" t="s">
        <v>1091</v>
      </c>
      <c r="F41" s="19" t="s">
        <v>1887</v>
      </c>
      <c r="G41" s="7" t="s">
        <v>1262</v>
      </c>
      <c r="I41" s="43" t="s">
        <v>1977</v>
      </c>
      <c r="J41" s="140" t="s">
        <v>1977</v>
      </c>
      <c r="K41" s="151" t="s">
        <v>1977</v>
      </c>
      <c r="L41" s="55" t="s">
        <v>1977</v>
      </c>
      <c r="M41" s="164" t="s">
        <v>1977</v>
      </c>
      <c r="N41" s="178" t="s">
        <v>1977</v>
      </c>
    </row>
    <row r="42" spans="2:14" ht="19.5" customHeight="1" x14ac:dyDescent="0.35">
      <c r="B42" s="68">
        <f t="shared" si="1"/>
        <v>36</v>
      </c>
      <c r="C42" s="10" t="s">
        <v>265</v>
      </c>
      <c r="D42" s="5" t="s">
        <v>1090</v>
      </c>
      <c r="E42" s="5" t="s">
        <v>1091</v>
      </c>
      <c r="F42" s="18" t="s">
        <v>36</v>
      </c>
      <c r="G42" s="7" t="s">
        <v>1263</v>
      </c>
      <c r="I42" s="43" t="s">
        <v>1977</v>
      </c>
      <c r="J42" s="141"/>
      <c r="K42" s="152"/>
      <c r="L42" s="55" t="s">
        <v>1977</v>
      </c>
      <c r="M42" s="165"/>
      <c r="N42" s="179"/>
    </row>
    <row r="43" spans="2:14" ht="19.5" customHeight="1" x14ac:dyDescent="0.35">
      <c r="B43" s="68">
        <f t="shared" si="1"/>
        <v>37</v>
      </c>
      <c r="C43" s="10" t="s">
        <v>320</v>
      </c>
      <c r="D43" s="5" t="s">
        <v>1092</v>
      </c>
      <c r="E43" s="5" t="s">
        <v>1093</v>
      </c>
      <c r="F43" s="19" t="s">
        <v>1887</v>
      </c>
      <c r="G43" s="7" t="s">
        <v>1094</v>
      </c>
      <c r="I43" s="43" t="s">
        <v>1977</v>
      </c>
      <c r="J43" s="140" t="s">
        <v>1977</v>
      </c>
      <c r="K43" s="151" t="s">
        <v>1977</v>
      </c>
      <c r="L43" s="55" t="s">
        <v>1977</v>
      </c>
      <c r="M43" s="164"/>
      <c r="N43" s="178"/>
    </row>
    <row r="44" spans="2:14" ht="19.5" customHeight="1" x14ac:dyDescent="0.35">
      <c r="B44" s="68">
        <f t="shared" si="1"/>
        <v>38</v>
      </c>
      <c r="C44" s="10" t="s">
        <v>1233</v>
      </c>
      <c r="D44" s="5" t="s">
        <v>1095</v>
      </c>
      <c r="E44" s="5" t="s">
        <v>2042</v>
      </c>
      <c r="F44" s="19" t="s">
        <v>1887</v>
      </c>
      <c r="G44" s="7" t="s">
        <v>1264</v>
      </c>
      <c r="I44" s="43" t="s">
        <v>1977</v>
      </c>
      <c r="J44" s="140" t="s">
        <v>1977</v>
      </c>
      <c r="K44" s="152"/>
      <c r="L44" s="55" t="s">
        <v>1977</v>
      </c>
      <c r="M44" s="164"/>
      <c r="N44" s="179"/>
    </row>
    <row r="45" spans="2:14" ht="19.5" customHeight="1" x14ac:dyDescent="0.35">
      <c r="B45" s="68">
        <f t="shared" si="1"/>
        <v>39</v>
      </c>
      <c r="C45" s="10" t="s">
        <v>1222</v>
      </c>
      <c r="D45" s="5" t="s">
        <v>1096</v>
      </c>
      <c r="E45" s="5" t="s">
        <v>1097</v>
      </c>
      <c r="F45" s="19" t="s">
        <v>1887</v>
      </c>
      <c r="G45" s="7" t="s">
        <v>1265</v>
      </c>
      <c r="I45" s="43" t="s">
        <v>1977</v>
      </c>
      <c r="J45" s="140" t="s">
        <v>1977</v>
      </c>
      <c r="K45" s="152" t="s">
        <v>1976</v>
      </c>
      <c r="L45" s="55"/>
      <c r="M45" s="164"/>
      <c r="N45" s="179"/>
    </row>
    <row r="46" spans="2:14" ht="19.5" customHeight="1" x14ac:dyDescent="0.35">
      <c r="B46" s="68">
        <f t="shared" si="1"/>
        <v>40</v>
      </c>
      <c r="C46" s="10" t="s">
        <v>1234</v>
      </c>
      <c r="D46" s="5" t="s">
        <v>1098</v>
      </c>
      <c r="E46" s="5" t="s">
        <v>1099</v>
      </c>
      <c r="F46" s="19" t="s">
        <v>1887</v>
      </c>
      <c r="G46" s="7" t="s">
        <v>1100</v>
      </c>
      <c r="I46" s="43" t="s">
        <v>1977</v>
      </c>
      <c r="J46" s="140" t="s">
        <v>1977</v>
      </c>
      <c r="K46" s="151" t="s">
        <v>1977</v>
      </c>
      <c r="L46" s="55" t="s">
        <v>1977</v>
      </c>
      <c r="M46" s="164" t="s">
        <v>1977</v>
      </c>
      <c r="N46" s="178" t="s">
        <v>1977</v>
      </c>
    </row>
    <row r="47" spans="2:14" ht="19.5" customHeight="1" x14ac:dyDescent="0.35">
      <c r="B47" s="68">
        <f t="shared" si="1"/>
        <v>41</v>
      </c>
      <c r="C47" s="10" t="s">
        <v>320</v>
      </c>
      <c r="D47" s="5" t="s">
        <v>1101</v>
      </c>
      <c r="E47" s="5" t="s">
        <v>1102</v>
      </c>
      <c r="F47" s="19" t="s">
        <v>1887</v>
      </c>
      <c r="G47" s="7" t="s">
        <v>1103</v>
      </c>
      <c r="I47" s="43" t="s">
        <v>1977</v>
      </c>
      <c r="J47" s="141" t="s">
        <v>1976</v>
      </c>
      <c r="K47" s="152"/>
      <c r="L47" s="55"/>
      <c r="M47" s="165"/>
      <c r="N47" s="179"/>
    </row>
    <row r="48" spans="2:14" ht="19.5" customHeight="1" x14ac:dyDescent="0.35">
      <c r="B48" s="68">
        <f t="shared" si="1"/>
        <v>42</v>
      </c>
      <c r="C48" s="10" t="s">
        <v>265</v>
      </c>
      <c r="D48" s="5" t="s">
        <v>219</v>
      </c>
      <c r="E48" s="5" t="s">
        <v>1104</v>
      </c>
      <c r="F48" s="19" t="s">
        <v>1887</v>
      </c>
      <c r="G48" s="7" t="s">
        <v>1105</v>
      </c>
      <c r="I48" s="43" t="s">
        <v>1977</v>
      </c>
      <c r="J48" s="140" t="s">
        <v>1977</v>
      </c>
      <c r="K48" s="151" t="s">
        <v>1977</v>
      </c>
      <c r="L48" s="55" t="s">
        <v>1977</v>
      </c>
      <c r="M48" s="164" t="s">
        <v>1977</v>
      </c>
      <c r="N48" s="178"/>
    </row>
    <row r="49" spans="2:14" ht="19.5" customHeight="1" x14ac:dyDescent="0.35">
      <c r="B49" s="68">
        <f t="shared" si="1"/>
        <v>43</v>
      </c>
      <c r="C49" s="10" t="s">
        <v>1379</v>
      </c>
      <c r="D49" s="5" t="s">
        <v>1106</v>
      </c>
      <c r="E49" s="5" t="s">
        <v>1107</v>
      </c>
      <c r="F49" s="19" t="s">
        <v>1887</v>
      </c>
      <c r="G49" s="7" t="s">
        <v>1266</v>
      </c>
      <c r="I49" s="43" t="s">
        <v>1977</v>
      </c>
      <c r="J49" s="140" t="s">
        <v>1977</v>
      </c>
      <c r="K49" s="152"/>
      <c r="L49" s="55"/>
      <c r="M49" s="164"/>
      <c r="N49" s="179"/>
    </row>
    <row r="50" spans="2:14" ht="19.5" customHeight="1" x14ac:dyDescent="0.35">
      <c r="B50" s="68">
        <f t="shared" si="1"/>
        <v>44</v>
      </c>
      <c r="C50" s="10" t="s">
        <v>1315</v>
      </c>
      <c r="D50" s="5" t="s">
        <v>1108</v>
      </c>
      <c r="E50" s="5" t="s">
        <v>1109</v>
      </c>
      <c r="F50" s="19" t="s">
        <v>1887</v>
      </c>
      <c r="G50" s="7" t="s">
        <v>1267</v>
      </c>
      <c r="I50" s="43" t="s">
        <v>1977</v>
      </c>
      <c r="J50" s="140" t="s">
        <v>1977</v>
      </c>
      <c r="K50" s="151" t="s">
        <v>1977</v>
      </c>
      <c r="L50" s="55" t="s">
        <v>1977</v>
      </c>
      <c r="M50" s="164" t="s">
        <v>1977</v>
      </c>
      <c r="N50" s="178" t="s">
        <v>1977</v>
      </c>
    </row>
    <row r="51" spans="2:14" ht="19.5" customHeight="1" x14ac:dyDescent="0.35">
      <c r="B51" s="68">
        <f t="shared" si="1"/>
        <v>45</v>
      </c>
      <c r="C51" s="10" t="s">
        <v>1315</v>
      </c>
      <c r="D51" s="5" t="s">
        <v>1108</v>
      </c>
      <c r="E51" s="5" t="s">
        <v>1410</v>
      </c>
      <c r="F51" s="63" t="s">
        <v>2556</v>
      </c>
      <c r="G51" s="7" t="s">
        <v>1268</v>
      </c>
      <c r="I51" s="43" t="s">
        <v>1977</v>
      </c>
      <c r="J51" s="141"/>
      <c r="K51" s="152"/>
      <c r="L51" s="55"/>
      <c r="M51" s="165"/>
      <c r="N51" s="179"/>
    </row>
    <row r="52" spans="2:14" ht="19.5" customHeight="1" x14ac:dyDescent="0.35">
      <c r="B52" s="68">
        <f t="shared" si="1"/>
        <v>46</v>
      </c>
      <c r="C52" s="10" t="s">
        <v>258</v>
      </c>
      <c r="D52" s="5" t="s">
        <v>1110</v>
      </c>
      <c r="E52" s="5" t="s">
        <v>1111</v>
      </c>
      <c r="F52" s="19" t="s">
        <v>1887</v>
      </c>
      <c r="G52" s="7" t="s">
        <v>1269</v>
      </c>
      <c r="I52" s="43" t="s">
        <v>1977</v>
      </c>
      <c r="J52" s="140" t="s">
        <v>1977</v>
      </c>
      <c r="K52" s="151" t="s">
        <v>1977</v>
      </c>
      <c r="L52" s="55" t="s">
        <v>1977</v>
      </c>
      <c r="M52" s="164" t="s">
        <v>1977</v>
      </c>
      <c r="N52" s="178" t="s">
        <v>1977</v>
      </c>
    </row>
    <row r="53" spans="2:14" ht="19.5" customHeight="1" x14ac:dyDescent="0.35">
      <c r="B53" s="68">
        <f t="shared" si="1"/>
        <v>47</v>
      </c>
      <c r="C53" s="10" t="s">
        <v>258</v>
      </c>
      <c r="D53" s="5" t="s">
        <v>1110</v>
      </c>
      <c r="E53" s="5" t="s">
        <v>1111</v>
      </c>
      <c r="F53" s="18" t="s">
        <v>1270</v>
      </c>
      <c r="G53" s="7" t="s">
        <v>1112</v>
      </c>
      <c r="I53" s="43" t="s">
        <v>1977</v>
      </c>
      <c r="J53" s="141"/>
      <c r="K53" s="152"/>
      <c r="L53" s="55"/>
      <c r="M53" s="165"/>
      <c r="N53" s="179"/>
    </row>
    <row r="54" spans="2:14" ht="19.5" customHeight="1" x14ac:dyDescent="0.35">
      <c r="B54" s="68">
        <f t="shared" si="1"/>
        <v>48</v>
      </c>
      <c r="C54" s="10" t="s">
        <v>258</v>
      </c>
      <c r="D54" s="5" t="s">
        <v>1110</v>
      </c>
      <c r="E54" s="5" t="s">
        <v>1111</v>
      </c>
      <c r="F54" s="6" t="s">
        <v>1703</v>
      </c>
      <c r="G54" s="7" t="s">
        <v>1113</v>
      </c>
      <c r="I54" s="43" t="s">
        <v>1977</v>
      </c>
      <c r="J54" s="141"/>
      <c r="K54" s="152" t="s">
        <v>1976</v>
      </c>
      <c r="L54" s="55"/>
      <c r="M54" s="165"/>
      <c r="N54" s="179"/>
    </row>
    <row r="55" spans="2:14" ht="19.5" customHeight="1" x14ac:dyDescent="0.35">
      <c r="B55" s="68">
        <f t="shared" si="1"/>
        <v>49</v>
      </c>
      <c r="C55" s="10" t="s">
        <v>258</v>
      </c>
      <c r="D55" s="5" t="s">
        <v>1110</v>
      </c>
      <c r="E55" s="5" t="s">
        <v>1111</v>
      </c>
      <c r="F55" s="18" t="s">
        <v>1271</v>
      </c>
      <c r="G55" s="7" t="s">
        <v>1114</v>
      </c>
      <c r="I55" s="43" t="s">
        <v>1977</v>
      </c>
      <c r="J55" s="141"/>
      <c r="K55" s="152"/>
      <c r="L55" s="55" t="s">
        <v>1977</v>
      </c>
      <c r="M55" s="165"/>
      <c r="N55" s="179"/>
    </row>
    <row r="56" spans="2:14" ht="19.5" customHeight="1" x14ac:dyDescent="0.35">
      <c r="B56" s="68">
        <f t="shared" si="1"/>
        <v>50</v>
      </c>
      <c r="C56" s="10" t="s">
        <v>258</v>
      </c>
      <c r="D56" s="5" t="s">
        <v>1110</v>
      </c>
      <c r="E56" s="5" t="s">
        <v>1111</v>
      </c>
      <c r="F56" s="6" t="s">
        <v>2235</v>
      </c>
      <c r="G56" s="7" t="s">
        <v>1115</v>
      </c>
      <c r="I56" s="43" t="s">
        <v>1977</v>
      </c>
      <c r="J56" s="141"/>
      <c r="K56" s="152"/>
      <c r="L56" s="55"/>
      <c r="M56" s="165"/>
      <c r="N56" s="179"/>
    </row>
    <row r="57" spans="2:14" ht="19.5" customHeight="1" x14ac:dyDescent="0.35">
      <c r="B57" s="68">
        <f t="shared" si="1"/>
        <v>51</v>
      </c>
      <c r="C57" s="10" t="s">
        <v>323</v>
      </c>
      <c r="D57" s="5" t="s">
        <v>1116</v>
      </c>
      <c r="E57" s="5" t="s">
        <v>1117</v>
      </c>
      <c r="F57" s="18" t="s">
        <v>1272</v>
      </c>
      <c r="G57" s="7" t="s">
        <v>1118</v>
      </c>
      <c r="I57" s="43" t="s">
        <v>1977</v>
      </c>
      <c r="J57" s="141"/>
      <c r="K57" s="152"/>
      <c r="L57" s="55"/>
      <c r="M57" s="165"/>
      <c r="N57" s="179"/>
    </row>
    <row r="58" spans="2:14" ht="19.5" customHeight="1" x14ac:dyDescent="0.35">
      <c r="B58" s="68">
        <f t="shared" si="1"/>
        <v>52</v>
      </c>
      <c r="C58" s="10" t="s">
        <v>323</v>
      </c>
      <c r="D58" s="5" t="s">
        <v>1116</v>
      </c>
      <c r="E58" s="5" t="s">
        <v>1119</v>
      </c>
      <c r="F58" s="19" t="s">
        <v>1887</v>
      </c>
      <c r="G58" s="7" t="s">
        <v>1120</v>
      </c>
      <c r="I58" s="43" t="s">
        <v>1977</v>
      </c>
      <c r="J58" s="141" t="s">
        <v>1976</v>
      </c>
      <c r="K58" s="152" t="s">
        <v>1976</v>
      </c>
      <c r="L58" s="55" t="s">
        <v>1977</v>
      </c>
      <c r="M58" s="165" t="s">
        <v>1977</v>
      </c>
      <c r="N58" s="179" t="s">
        <v>1977</v>
      </c>
    </row>
    <row r="59" spans="2:14" ht="19.5" customHeight="1" x14ac:dyDescent="0.35">
      <c r="B59" s="68">
        <f t="shared" si="1"/>
        <v>53</v>
      </c>
      <c r="C59" s="10" t="s">
        <v>323</v>
      </c>
      <c r="D59" s="5" t="s">
        <v>1116</v>
      </c>
      <c r="E59" s="5" t="s">
        <v>1119</v>
      </c>
      <c r="F59" s="6" t="s">
        <v>1121</v>
      </c>
      <c r="G59" s="7" t="s">
        <v>1122</v>
      </c>
      <c r="I59" s="43" t="s">
        <v>1977</v>
      </c>
      <c r="J59" s="140"/>
      <c r="K59" s="152" t="s">
        <v>1976</v>
      </c>
      <c r="L59" s="55"/>
      <c r="M59" s="164"/>
      <c r="N59" s="179"/>
    </row>
    <row r="60" spans="2:14" ht="19.5" customHeight="1" x14ac:dyDescent="0.35">
      <c r="B60" s="68">
        <f t="shared" si="1"/>
        <v>54</v>
      </c>
      <c r="C60" s="10" t="s">
        <v>323</v>
      </c>
      <c r="D60" s="5" t="s">
        <v>1116</v>
      </c>
      <c r="E60" s="5" t="s">
        <v>1119</v>
      </c>
      <c r="F60" s="6" t="s">
        <v>1703</v>
      </c>
      <c r="G60" s="7" t="s">
        <v>1123</v>
      </c>
      <c r="I60" s="43" t="s">
        <v>1977</v>
      </c>
      <c r="J60" s="140" t="s">
        <v>1977</v>
      </c>
      <c r="K60" s="151" t="s">
        <v>1977</v>
      </c>
      <c r="L60" s="55"/>
      <c r="M60" s="164"/>
      <c r="N60" s="178"/>
    </row>
    <row r="61" spans="2:14" ht="19.5" customHeight="1" x14ac:dyDescent="0.35">
      <c r="B61" s="68">
        <f t="shared" si="1"/>
        <v>55</v>
      </c>
      <c r="C61" s="10" t="s">
        <v>323</v>
      </c>
      <c r="D61" s="5" t="s">
        <v>1116</v>
      </c>
      <c r="E61" s="5" t="s">
        <v>1124</v>
      </c>
      <c r="F61" s="19" t="s">
        <v>1887</v>
      </c>
      <c r="G61" s="7" t="s">
        <v>1125</v>
      </c>
      <c r="I61" s="43" t="s">
        <v>1977</v>
      </c>
      <c r="J61" s="141" t="s">
        <v>1976</v>
      </c>
      <c r="K61" s="152"/>
      <c r="L61" s="55" t="s">
        <v>1977</v>
      </c>
      <c r="M61" s="165"/>
      <c r="N61" s="179"/>
    </row>
    <row r="62" spans="2:14" ht="19.5" customHeight="1" x14ac:dyDescent="0.35">
      <c r="B62" s="68">
        <f t="shared" si="1"/>
        <v>56</v>
      </c>
      <c r="C62" s="10" t="s">
        <v>1223</v>
      </c>
      <c r="D62" s="5" t="s">
        <v>1126</v>
      </c>
      <c r="E62" s="5" t="s">
        <v>1127</v>
      </c>
      <c r="F62" s="19" t="s">
        <v>1887</v>
      </c>
      <c r="G62" s="7" t="s">
        <v>1128</v>
      </c>
      <c r="I62" s="43" t="s">
        <v>1977</v>
      </c>
      <c r="J62" s="140" t="s">
        <v>1977</v>
      </c>
      <c r="K62" s="151" t="s">
        <v>1977</v>
      </c>
      <c r="L62" s="55" t="s">
        <v>1977</v>
      </c>
      <c r="M62" s="164" t="s">
        <v>1977</v>
      </c>
      <c r="N62" s="178" t="s">
        <v>1977</v>
      </c>
    </row>
    <row r="63" spans="2:14" ht="19.5" customHeight="1" x14ac:dyDescent="0.35">
      <c r="B63" s="68">
        <f t="shared" si="1"/>
        <v>57</v>
      </c>
      <c r="C63" s="10" t="s">
        <v>1234</v>
      </c>
      <c r="D63" s="5" t="s">
        <v>1129</v>
      </c>
      <c r="E63" s="5" t="s">
        <v>1130</v>
      </c>
      <c r="F63" s="19" t="s">
        <v>1887</v>
      </c>
      <c r="G63" s="7" t="s">
        <v>1131</v>
      </c>
      <c r="I63" s="43" t="s">
        <v>1977</v>
      </c>
      <c r="J63" s="141"/>
      <c r="K63" s="152"/>
      <c r="L63" s="55" t="s">
        <v>1977</v>
      </c>
      <c r="M63" s="165"/>
      <c r="N63" s="179"/>
    </row>
    <row r="64" spans="2:14" ht="19.5" customHeight="1" x14ac:dyDescent="0.35">
      <c r="B64" s="68">
        <f t="shared" si="1"/>
        <v>58</v>
      </c>
      <c r="C64" s="10" t="s">
        <v>1234</v>
      </c>
      <c r="D64" s="5" t="s">
        <v>1129</v>
      </c>
      <c r="E64" s="5" t="s">
        <v>1130</v>
      </c>
      <c r="F64" s="6" t="s">
        <v>1132</v>
      </c>
      <c r="G64" s="7" t="s">
        <v>1133</v>
      </c>
      <c r="I64" s="43" t="s">
        <v>1977</v>
      </c>
      <c r="J64" s="140" t="s">
        <v>1977</v>
      </c>
      <c r="K64" s="151" t="s">
        <v>1977</v>
      </c>
      <c r="L64" s="55"/>
      <c r="M64" s="164"/>
      <c r="N64" s="178"/>
    </row>
    <row r="65" spans="2:14" ht="19.5" customHeight="1" x14ac:dyDescent="0.35">
      <c r="B65" s="68">
        <f t="shared" si="1"/>
        <v>59</v>
      </c>
      <c r="C65" s="10" t="s">
        <v>1234</v>
      </c>
      <c r="D65" s="5" t="s">
        <v>1129</v>
      </c>
      <c r="E65" s="5" t="s">
        <v>1130</v>
      </c>
      <c r="F65" s="6" t="s">
        <v>1134</v>
      </c>
      <c r="G65" s="7" t="s">
        <v>1135</v>
      </c>
      <c r="I65" s="43" t="s">
        <v>1977</v>
      </c>
      <c r="J65" s="141"/>
      <c r="K65" s="152"/>
      <c r="L65" s="55" t="s">
        <v>1977</v>
      </c>
      <c r="M65" s="165"/>
      <c r="N65" s="179"/>
    </row>
    <row r="66" spans="2:14" ht="19.5" customHeight="1" x14ac:dyDescent="0.35">
      <c r="B66" s="68">
        <f t="shared" si="1"/>
        <v>60</v>
      </c>
      <c r="C66" s="10" t="s">
        <v>1234</v>
      </c>
      <c r="D66" s="5" t="s">
        <v>1136</v>
      </c>
      <c r="E66" s="36" t="s">
        <v>2021</v>
      </c>
      <c r="F66" s="19" t="s">
        <v>1887</v>
      </c>
      <c r="G66" s="7" t="s">
        <v>1137</v>
      </c>
      <c r="I66" s="43" t="s">
        <v>1977</v>
      </c>
      <c r="J66" s="141"/>
      <c r="K66" s="152"/>
      <c r="L66" s="55"/>
      <c r="M66" s="165"/>
      <c r="N66" s="179"/>
    </row>
    <row r="67" spans="2:14" ht="19.5" customHeight="1" x14ac:dyDescent="0.35">
      <c r="B67" s="68">
        <f t="shared" si="1"/>
        <v>61</v>
      </c>
      <c r="C67" s="10" t="s">
        <v>261</v>
      </c>
      <c r="D67" s="5" t="s">
        <v>228</v>
      </c>
      <c r="E67" s="5" t="s">
        <v>2111</v>
      </c>
      <c r="F67" s="19" t="s">
        <v>1887</v>
      </c>
      <c r="G67" s="7" t="s">
        <v>1138</v>
      </c>
      <c r="I67" s="43" t="s">
        <v>1977</v>
      </c>
      <c r="J67" s="140" t="s">
        <v>1977</v>
      </c>
      <c r="K67" s="152"/>
      <c r="L67" s="55"/>
      <c r="M67" s="164"/>
      <c r="N67" s="179"/>
    </row>
    <row r="68" spans="2:14" ht="19.5" customHeight="1" x14ac:dyDescent="0.35">
      <c r="B68" s="68">
        <f t="shared" si="1"/>
        <v>62</v>
      </c>
      <c r="C68" s="10" t="s">
        <v>1224</v>
      </c>
      <c r="D68" s="5" t="s">
        <v>1139</v>
      </c>
      <c r="E68" s="5" t="s">
        <v>2198</v>
      </c>
      <c r="F68" s="19" t="s">
        <v>1887</v>
      </c>
      <c r="G68" s="7" t="s">
        <v>1273</v>
      </c>
      <c r="I68" s="43" t="s">
        <v>1977</v>
      </c>
      <c r="J68" s="140" t="s">
        <v>1977</v>
      </c>
      <c r="K68" s="151" t="s">
        <v>1977</v>
      </c>
      <c r="L68" s="55" t="s">
        <v>1977</v>
      </c>
      <c r="M68" s="164"/>
      <c r="N68" s="178"/>
    </row>
    <row r="69" spans="2:14" ht="19.5" customHeight="1" x14ac:dyDescent="0.35">
      <c r="B69" s="68">
        <f t="shared" si="1"/>
        <v>63</v>
      </c>
      <c r="C69" s="10" t="s">
        <v>1235</v>
      </c>
      <c r="D69" s="5" t="s">
        <v>1140</v>
      </c>
      <c r="E69" s="5" t="s">
        <v>1278</v>
      </c>
      <c r="F69" s="6" t="s">
        <v>1141</v>
      </c>
      <c r="G69" s="7" t="s">
        <v>1274</v>
      </c>
      <c r="I69" s="43" t="s">
        <v>1977</v>
      </c>
      <c r="J69" s="140" t="s">
        <v>1977</v>
      </c>
      <c r="K69" s="151" t="s">
        <v>1977</v>
      </c>
      <c r="L69" s="55" t="s">
        <v>1977</v>
      </c>
      <c r="M69" s="164" t="s">
        <v>1977</v>
      </c>
      <c r="N69" s="178"/>
    </row>
    <row r="70" spans="2:14" ht="19.5" customHeight="1" x14ac:dyDescent="0.35">
      <c r="B70" s="68">
        <f t="shared" si="1"/>
        <v>64</v>
      </c>
      <c r="C70" s="10" t="s">
        <v>1680</v>
      </c>
      <c r="D70" s="5" t="s">
        <v>1142</v>
      </c>
      <c r="E70" s="5" t="s">
        <v>1143</v>
      </c>
      <c r="F70" s="19" t="s">
        <v>2084</v>
      </c>
      <c r="G70" s="7" t="s">
        <v>1144</v>
      </c>
      <c r="I70" s="43" t="s">
        <v>1977</v>
      </c>
      <c r="J70" s="140" t="s">
        <v>1977</v>
      </c>
      <c r="K70" s="152"/>
      <c r="L70" s="55" t="s">
        <v>1977</v>
      </c>
      <c r="M70" s="164"/>
      <c r="N70" s="179"/>
    </row>
    <row r="71" spans="2:14" ht="19.5" customHeight="1" x14ac:dyDescent="0.35">
      <c r="B71" s="68">
        <f t="shared" si="1"/>
        <v>65</v>
      </c>
      <c r="C71" s="10" t="s">
        <v>1236</v>
      </c>
      <c r="D71" s="5" t="s">
        <v>1145</v>
      </c>
      <c r="E71" s="5" t="s">
        <v>1146</v>
      </c>
      <c r="F71" s="19" t="s">
        <v>1887</v>
      </c>
      <c r="G71" s="7" t="s">
        <v>1147</v>
      </c>
      <c r="I71" s="43" t="s">
        <v>1977</v>
      </c>
      <c r="J71" s="140" t="s">
        <v>1977</v>
      </c>
      <c r="K71" s="151" t="s">
        <v>1977</v>
      </c>
      <c r="L71" s="55" t="s">
        <v>1977</v>
      </c>
      <c r="M71" s="164"/>
      <c r="N71" s="178"/>
    </row>
    <row r="72" spans="2:14" ht="19.5" customHeight="1" x14ac:dyDescent="0.35">
      <c r="B72" s="68">
        <f t="shared" si="1"/>
        <v>66</v>
      </c>
      <c r="C72" s="10" t="s">
        <v>1610</v>
      </c>
      <c r="D72" s="5" t="s">
        <v>1148</v>
      </c>
      <c r="E72" s="5" t="s">
        <v>1149</v>
      </c>
      <c r="F72" s="19" t="s">
        <v>1887</v>
      </c>
      <c r="G72" s="7" t="s">
        <v>1150</v>
      </c>
      <c r="I72" s="43" t="s">
        <v>1977</v>
      </c>
      <c r="J72" s="140" t="s">
        <v>1977</v>
      </c>
      <c r="K72" s="151" t="s">
        <v>1977</v>
      </c>
      <c r="L72" s="55" t="s">
        <v>1977</v>
      </c>
      <c r="M72" s="164" t="s">
        <v>1977</v>
      </c>
      <c r="N72" s="178" t="s">
        <v>1977</v>
      </c>
    </row>
    <row r="73" spans="2:14" ht="19.5" customHeight="1" x14ac:dyDescent="0.35">
      <c r="B73" s="68">
        <f t="shared" ref="B73:B126" si="2">B72+1</f>
        <v>67</v>
      </c>
      <c r="C73" s="10" t="s">
        <v>1235</v>
      </c>
      <c r="D73" s="5" t="s">
        <v>768</v>
      </c>
      <c r="E73" s="5" t="s">
        <v>769</v>
      </c>
      <c r="F73" s="19" t="s">
        <v>1887</v>
      </c>
      <c r="G73" s="7" t="s">
        <v>770</v>
      </c>
      <c r="I73" s="43" t="s">
        <v>1977</v>
      </c>
      <c r="J73" s="140"/>
      <c r="K73" s="151"/>
      <c r="L73" s="55"/>
      <c r="M73" s="164"/>
      <c r="N73" s="178"/>
    </row>
    <row r="74" spans="2:14" ht="19.5" customHeight="1" x14ac:dyDescent="0.35">
      <c r="B74" s="68">
        <f t="shared" si="2"/>
        <v>68</v>
      </c>
      <c r="C74" s="10" t="s">
        <v>260</v>
      </c>
      <c r="D74" s="5" t="s">
        <v>773</v>
      </c>
      <c r="E74" s="5" t="s">
        <v>774</v>
      </c>
      <c r="F74" s="19" t="s">
        <v>1887</v>
      </c>
      <c r="G74" s="7" t="s">
        <v>775</v>
      </c>
      <c r="I74" s="43" t="s">
        <v>1977</v>
      </c>
      <c r="J74" s="140"/>
      <c r="K74" s="151"/>
      <c r="L74" s="55"/>
      <c r="M74" s="164"/>
      <c r="N74" s="178"/>
    </row>
    <row r="75" spans="2:14" ht="19.5" customHeight="1" x14ac:dyDescent="0.35">
      <c r="B75" s="68">
        <f t="shared" si="2"/>
        <v>69</v>
      </c>
      <c r="C75" s="10" t="s">
        <v>1610</v>
      </c>
      <c r="D75" s="5" t="s">
        <v>1151</v>
      </c>
      <c r="E75" s="5" t="s">
        <v>1152</v>
      </c>
      <c r="F75" s="19" t="s">
        <v>2084</v>
      </c>
      <c r="G75" s="7" t="s">
        <v>1275</v>
      </c>
      <c r="I75" s="43" t="s">
        <v>1977</v>
      </c>
      <c r="J75" s="140" t="s">
        <v>1977</v>
      </c>
      <c r="K75" s="151" t="s">
        <v>1977</v>
      </c>
      <c r="L75" s="55" t="s">
        <v>1977</v>
      </c>
      <c r="M75" s="164" t="s">
        <v>1977</v>
      </c>
      <c r="N75" s="178" t="s">
        <v>1977</v>
      </c>
    </row>
    <row r="76" spans="2:14" ht="19.5" customHeight="1" x14ac:dyDescent="0.35">
      <c r="B76" s="68">
        <f t="shared" si="2"/>
        <v>70</v>
      </c>
      <c r="C76" s="10" t="s">
        <v>1610</v>
      </c>
      <c r="D76" s="5" t="s">
        <v>1151</v>
      </c>
      <c r="E76" s="5" t="s">
        <v>1277</v>
      </c>
      <c r="F76" s="19" t="s">
        <v>2084</v>
      </c>
      <c r="G76" s="7" t="s">
        <v>1276</v>
      </c>
      <c r="I76" s="43" t="s">
        <v>1977</v>
      </c>
      <c r="J76" s="140" t="s">
        <v>1977</v>
      </c>
      <c r="K76" s="151" t="s">
        <v>1977</v>
      </c>
      <c r="L76" s="55" t="s">
        <v>1977</v>
      </c>
      <c r="M76" s="164"/>
      <c r="N76" s="178"/>
    </row>
    <row r="77" spans="2:14" ht="19.5" customHeight="1" x14ac:dyDescent="0.35">
      <c r="B77" s="68">
        <f t="shared" si="2"/>
        <v>71</v>
      </c>
      <c r="C77" s="10" t="s">
        <v>1912</v>
      </c>
      <c r="D77" s="5" t="s">
        <v>1153</v>
      </c>
      <c r="E77" s="15" t="s">
        <v>1932</v>
      </c>
      <c r="F77" s="19" t="s">
        <v>2084</v>
      </c>
      <c r="G77" s="7" t="s">
        <v>1154</v>
      </c>
      <c r="I77" s="43" t="s">
        <v>1977</v>
      </c>
      <c r="J77" s="140" t="s">
        <v>1977</v>
      </c>
      <c r="K77" s="151" t="s">
        <v>1977</v>
      </c>
      <c r="L77" s="55" t="s">
        <v>1977</v>
      </c>
      <c r="M77" s="164" t="s">
        <v>1977</v>
      </c>
      <c r="N77" s="178" t="s">
        <v>1977</v>
      </c>
    </row>
    <row r="78" spans="2:14" ht="19.5" customHeight="1" x14ac:dyDescent="0.35">
      <c r="B78" s="68">
        <f t="shared" si="2"/>
        <v>72</v>
      </c>
      <c r="C78" s="10" t="s">
        <v>1225</v>
      </c>
      <c r="D78" s="5" t="s">
        <v>1155</v>
      </c>
      <c r="E78" s="5" t="s">
        <v>1156</v>
      </c>
      <c r="F78" s="19" t="s">
        <v>1887</v>
      </c>
      <c r="G78" s="7" t="s">
        <v>1280</v>
      </c>
      <c r="I78" s="43" t="s">
        <v>1977</v>
      </c>
      <c r="J78" s="140" t="s">
        <v>1977</v>
      </c>
      <c r="K78" s="152"/>
      <c r="L78" s="55" t="s">
        <v>1977</v>
      </c>
      <c r="M78" s="164"/>
      <c r="N78" s="179"/>
    </row>
    <row r="79" spans="2:14" ht="19.5" customHeight="1" x14ac:dyDescent="0.35">
      <c r="B79" s="68">
        <f t="shared" si="2"/>
        <v>73</v>
      </c>
      <c r="C79" s="10" t="s">
        <v>260</v>
      </c>
      <c r="D79" s="5" t="s">
        <v>1157</v>
      </c>
      <c r="E79" s="5" t="s">
        <v>1381</v>
      </c>
      <c r="F79" s="19" t="s">
        <v>1887</v>
      </c>
      <c r="G79" s="7" t="s">
        <v>771</v>
      </c>
      <c r="I79" s="43" t="s">
        <v>1977</v>
      </c>
      <c r="J79" s="141"/>
      <c r="K79" s="152"/>
      <c r="L79" s="55"/>
      <c r="M79" s="165"/>
      <c r="N79" s="179"/>
    </row>
    <row r="80" spans="2:14" ht="32.25" customHeight="1" x14ac:dyDescent="0.35">
      <c r="B80" s="68">
        <f t="shared" si="2"/>
        <v>74</v>
      </c>
      <c r="C80" s="11" t="s">
        <v>1282</v>
      </c>
      <c r="D80" s="52" t="s">
        <v>1281</v>
      </c>
      <c r="E80" s="52" t="s">
        <v>2544</v>
      </c>
      <c r="F80" s="64" t="s">
        <v>2558</v>
      </c>
      <c r="G80" s="9" t="s">
        <v>772</v>
      </c>
      <c r="I80" s="43" t="s">
        <v>1977</v>
      </c>
      <c r="J80" s="140" t="s">
        <v>1977</v>
      </c>
      <c r="K80" s="151" t="s">
        <v>1977</v>
      </c>
      <c r="L80" s="55" t="s">
        <v>1977</v>
      </c>
      <c r="M80" s="164" t="s">
        <v>1977</v>
      </c>
      <c r="N80" s="178" t="s">
        <v>1977</v>
      </c>
    </row>
    <row r="81" spans="2:14" ht="19.5" customHeight="1" x14ac:dyDescent="0.35">
      <c r="B81" s="68">
        <f t="shared" si="2"/>
        <v>75</v>
      </c>
      <c r="C81" s="10" t="s">
        <v>1237</v>
      </c>
      <c r="D81" s="5" t="s">
        <v>1158</v>
      </c>
      <c r="E81" s="5" t="s">
        <v>1111</v>
      </c>
      <c r="F81" s="19" t="s">
        <v>1887</v>
      </c>
      <c r="G81" s="7" t="s">
        <v>1283</v>
      </c>
      <c r="I81" s="43" t="s">
        <v>1977</v>
      </c>
      <c r="J81" s="141"/>
      <c r="K81" s="152"/>
      <c r="L81" s="55"/>
      <c r="M81" s="165"/>
      <c r="N81" s="179"/>
    </row>
    <row r="82" spans="2:14" ht="19.5" customHeight="1" x14ac:dyDescent="0.35">
      <c r="B82" s="68">
        <f t="shared" si="2"/>
        <v>76</v>
      </c>
      <c r="C82" s="10" t="s">
        <v>1238</v>
      </c>
      <c r="D82" s="5" t="s">
        <v>1159</v>
      </c>
      <c r="E82" s="5" t="s">
        <v>1160</v>
      </c>
      <c r="F82" s="19" t="s">
        <v>1887</v>
      </c>
      <c r="G82" s="7" t="s">
        <v>1284</v>
      </c>
      <c r="I82" s="43" t="s">
        <v>1977</v>
      </c>
      <c r="J82" s="140" t="s">
        <v>1977</v>
      </c>
      <c r="K82" s="152"/>
      <c r="L82" s="55"/>
      <c r="M82" s="164"/>
      <c r="N82" s="179"/>
    </row>
    <row r="83" spans="2:14" ht="19.5" customHeight="1" x14ac:dyDescent="0.35">
      <c r="B83" s="68">
        <f t="shared" si="2"/>
        <v>77</v>
      </c>
      <c r="C83" s="10" t="s">
        <v>1408</v>
      </c>
      <c r="D83" s="5" t="s">
        <v>1161</v>
      </c>
      <c r="E83" s="5" t="s">
        <v>237</v>
      </c>
      <c r="F83" s="19" t="s">
        <v>1887</v>
      </c>
      <c r="G83" s="7" t="s">
        <v>1285</v>
      </c>
      <c r="I83" s="43" t="s">
        <v>1977</v>
      </c>
      <c r="J83" s="140" t="s">
        <v>1977</v>
      </c>
      <c r="K83" s="152"/>
      <c r="L83" s="55"/>
      <c r="M83" s="164"/>
      <c r="N83" s="179"/>
    </row>
    <row r="84" spans="2:14" ht="32.25" customHeight="1" x14ac:dyDescent="0.35">
      <c r="B84" s="68">
        <f t="shared" si="2"/>
        <v>78</v>
      </c>
      <c r="C84" s="11" t="s">
        <v>1288</v>
      </c>
      <c r="D84" s="8" t="s">
        <v>1287</v>
      </c>
      <c r="E84" s="8" t="s">
        <v>1286</v>
      </c>
      <c r="F84" s="23" t="s">
        <v>2295</v>
      </c>
      <c r="G84" s="9" t="s">
        <v>1289</v>
      </c>
      <c r="I84" s="43" t="s">
        <v>1977</v>
      </c>
      <c r="J84" s="140" t="s">
        <v>1977</v>
      </c>
      <c r="K84" s="151" t="s">
        <v>1977</v>
      </c>
      <c r="L84" s="55" t="s">
        <v>1977</v>
      </c>
      <c r="M84" s="164" t="s">
        <v>1977</v>
      </c>
      <c r="N84" s="178"/>
    </row>
    <row r="85" spans="2:14" ht="19.5" customHeight="1" x14ac:dyDescent="0.35">
      <c r="B85" s="68">
        <f t="shared" si="2"/>
        <v>79</v>
      </c>
      <c r="C85" s="11" t="s">
        <v>1350</v>
      </c>
      <c r="D85" s="5" t="s">
        <v>776</v>
      </c>
      <c r="E85" s="5" t="s">
        <v>777</v>
      </c>
      <c r="F85" s="23" t="s">
        <v>2295</v>
      </c>
      <c r="G85" s="7" t="s">
        <v>778</v>
      </c>
      <c r="I85" s="43" t="s">
        <v>1977</v>
      </c>
      <c r="J85" s="140"/>
      <c r="K85" s="152"/>
      <c r="L85" s="55"/>
      <c r="M85" s="164"/>
      <c r="N85" s="179"/>
    </row>
    <row r="86" spans="2:14" ht="32.25" customHeight="1" x14ac:dyDescent="0.35">
      <c r="B86" s="68">
        <f t="shared" si="2"/>
        <v>80</v>
      </c>
      <c r="C86" s="11" t="s">
        <v>1292</v>
      </c>
      <c r="D86" s="8" t="s">
        <v>1291</v>
      </c>
      <c r="E86" s="8" t="s">
        <v>1290</v>
      </c>
      <c r="F86" s="23" t="s">
        <v>2295</v>
      </c>
      <c r="G86" s="9" t="s">
        <v>1293</v>
      </c>
      <c r="I86" s="43" t="s">
        <v>1977</v>
      </c>
      <c r="J86" s="140" t="s">
        <v>1977</v>
      </c>
      <c r="K86" s="151" t="s">
        <v>1977</v>
      </c>
      <c r="L86" s="55" t="s">
        <v>1977</v>
      </c>
      <c r="M86" s="164" t="s">
        <v>1977</v>
      </c>
      <c r="N86" s="178"/>
    </row>
    <row r="87" spans="2:14" ht="19.5" customHeight="1" x14ac:dyDescent="0.35">
      <c r="B87" s="68">
        <f t="shared" si="2"/>
        <v>81</v>
      </c>
      <c r="C87" s="10" t="s">
        <v>1226</v>
      </c>
      <c r="D87" s="5" t="s">
        <v>1162</v>
      </c>
      <c r="E87" s="5" t="s">
        <v>2202</v>
      </c>
      <c r="F87" s="19" t="s">
        <v>1887</v>
      </c>
      <c r="G87" s="7" t="s">
        <v>1163</v>
      </c>
      <c r="I87" s="43" t="s">
        <v>1977</v>
      </c>
      <c r="J87" s="141" t="s">
        <v>1976</v>
      </c>
      <c r="K87" s="152"/>
      <c r="L87" s="55"/>
      <c r="M87" s="165"/>
      <c r="N87" s="179"/>
    </row>
    <row r="88" spans="2:14" ht="19.5" customHeight="1" x14ac:dyDescent="0.35">
      <c r="B88" s="68">
        <f t="shared" si="2"/>
        <v>82</v>
      </c>
      <c r="C88" s="10" t="s">
        <v>1700</v>
      </c>
      <c r="D88" s="5" t="s">
        <v>1164</v>
      </c>
      <c r="E88" s="5" t="s">
        <v>1165</v>
      </c>
      <c r="F88" s="6" t="s">
        <v>1166</v>
      </c>
      <c r="G88" s="7" t="s">
        <v>1294</v>
      </c>
      <c r="I88" s="43" t="s">
        <v>1977</v>
      </c>
      <c r="J88" s="140" t="s">
        <v>1977</v>
      </c>
      <c r="K88" s="152" t="s">
        <v>1976</v>
      </c>
      <c r="L88" s="55"/>
      <c r="M88" s="164"/>
      <c r="N88" s="179"/>
    </row>
    <row r="89" spans="2:14" ht="19.5" customHeight="1" x14ac:dyDescent="0.35">
      <c r="B89" s="68">
        <f t="shared" si="2"/>
        <v>83</v>
      </c>
      <c r="C89" s="10" t="s">
        <v>1700</v>
      </c>
      <c r="D89" s="5" t="s">
        <v>1164</v>
      </c>
      <c r="E89" s="5" t="s">
        <v>1295</v>
      </c>
      <c r="F89" s="6" t="s">
        <v>305</v>
      </c>
      <c r="G89" s="7" t="s">
        <v>1167</v>
      </c>
      <c r="I89" s="43" t="s">
        <v>1977</v>
      </c>
      <c r="J89" s="141"/>
      <c r="K89" s="152"/>
      <c r="L89" s="55"/>
      <c r="M89" s="165"/>
      <c r="N89" s="179"/>
    </row>
    <row r="90" spans="2:14" ht="19.5" customHeight="1" x14ac:dyDescent="0.35">
      <c r="B90" s="68">
        <f t="shared" si="2"/>
        <v>84</v>
      </c>
      <c r="C90" s="10" t="s">
        <v>1700</v>
      </c>
      <c r="D90" s="5" t="s">
        <v>1164</v>
      </c>
      <c r="E90" s="5" t="s">
        <v>1168</v>
      </c>
      <c r="F90" s="6" t="s">
        <v>1169</v>
      </c>
      <c r="G90" s="7" t="s">
        <v>1170</v>
      </c>
      <c r="I90" s="43" t="s">
        <v>1977</v>
      </c>
      <c r="J90" s="141" t="s">
        <v>1976</v>
      </c>
      <c r="K90" s="152" t="s">
        <v>1976</v>
      </c>
      <c r="L90" s="55" t="s">
        <v>1977</v>
      </c>
      <c r="M90" s="165"/>
      <c r="N90" s="179"/>
    </row>
    <row r="91" spans="2:14" ht="19.5" customHeight="1" x14ac:dyDescent="0.35">
      <c r="B91" s="68">
        <f t="shared" si="2"/>
        <v>85</v>
      </c>
      <c r="C91" s="10" t="s">
        <v>1700</v>
      </c>
      <c r="D91" s="5" t="s">
        <v>1164</v>
      </c>
      <c r="E91" s="5" t="s">
        <v>1171</v>
      </c>
      <c r="F91" s="19" t="s">
        <v>1887</v>
      </c>
      <c r="G91" s="7" t="s">
        <v>1172</v>
      </c>
      <c r="I91" s="43" t="s">
        <v>1977</v>
      </c>
      <c r="J91" s="141" t="s">
        <v>1976</v>
      </c>
      <c r="K91" s="152"/>
      <c r="L91" s="55"/>
      <c r="M91" s="165"/>
      <c r="N91" s="179"/>
    </row>
    <row r="92" spans="2:14" ht="19.5" customHeight="1" x14ac:dyDescent="0.35">
      <c r="B92" s="68">
        <f t="shared" si="2"/>
        <v>86</v>
      </c>
      <c r="C92" s="10" t="s">
        <v>1912</v>
      </c>
      <c r="D92" s="5" t="s">
        <v>232</v>
      </c>
      <c r="E92" s="5" t="s">
        <v>1173</v>
      </c>
      <c r="F92" s="6" t="s">
        <v>1174</v>
      </c>
      <c r="G92" s="7" t="s">
        <v>1175</v>
      </c>
      <c r="I92" s="43" t="s">
        <v>1977</v>
      </c>
      <c r="J92" s="140" t="s">
        <v>1977</v>
      </c>
      <c r="K92" s="152" t="s">
        <v>1976</v>
      </c>
      <c r="L92" s="55" t="s">
        <v>1977</v>
      </c>
      <c r="M92" s="164"/>
      <c r="N92" s="179"/>
    </row>
    <row r="93" spans="2:14" ht="19.5" customHeight="1" x14ac:dyDescent="0.35">
      <c r="B93" s="68">
        <f t="shared" si="2"/>
        <v>87</v>
      </c>
      <c r="C93" s="10" t="s">
        <v>1912</v>
      </c>
      <c r="D93" s="5" t="s">
        <v>232</v>
      </c>
      <c r="E93" s="5" t="s">
        <v>1176</v>
      </c>
      <c r="F93" s="18" t="s">
        <v>1296</v>
      </c>
      <c r="G93" s="7" t="s">
        <v>1297</v>
      </c>
      <c r="I93" s="43" t="s">
        <v>1977</v>
      </c>
      <c r="J93" s="140" t="s">
        <v>1977</v>
      </c>
      <c r="K93" s="151" t="s">
        <v>1977</v>
      </c>
      <c r="L93" s="55" t="s">
        <v>1977</v>
      </c>
      <c r="M93" s="164" t="s">
        <v>1977</v>
      </c>
      <c r="N93" s="178"/>
    </row>
    <row r="94" spans="2:14" ht="19.5" customHeight="1" x14ac:dyDescent="0.35">
      <c r="B94" s="68">
        <f t="shared" si="2"/>
        <v>88</v>
      </c>
      <c r="C94" s="10" t="s">
        <v>1912</v>
      </c>
      <c r="D94" s="5" t="s">
        <v>232</v>
      </c>
      <c r="E94" s="5" t="s">
        <v>1177</v>
      </c>
      <c r="F94" s="19"/>
      <c r="G94" s="7" t="s">
        <v>1178</v>
      </c>
      <c r="I94" s="43" t="s">
        <v>1977</v>
      </c>
      <c r="J94" s="141"/>
      <c r="K94" s="152"/>
      <c r="L94" s="55"/>
      <c r="M94" s="165"/>
      <c r="N94" s="179"/>
    </row>
    <row r="95" spans="2:14" ht="19.5" customHeight="1" x14ac:dyDescent="0.35">
      <c r="B95" s="68">
        <f t="shared" si="2"/>
        <v>89</v>
      </c>
      <c r="C95" s="10" t="s">
        <v>1912</v>
      </c>
      <c r="D95" s="5" t="s">
        <v>232</v>
      </c>
      <c r="E95" s="5" t="s">
        <v>1179</v>
      </c>
      <c r="F95" s="6" t="s">
        <v>1180</v>
      </c>
      <c r="G95" s="7" t="s">
        <v>1298</v>
      </c>
      <c r="I95" s="43" t="s">
        <v>1977</v>
      </c>
      <c r="J95" s="141"/>
      <c r="K95" s="152"/>
      <c r="L95" s="55"/>
      <c r="M95" s="165"/>
      <c r="N95" s="179"/>
    </row>
    <row r="96" spans="2:14" ht="19.5" customHeight="1" x14ac:dyDescent="0.35">
      <c r="B96" s="68">
        <f t="shared" si="2"/>
        <v>90</v>
      </c>
      <c r="C96" s="10" t="s">
        <v>1912</v>
      </c>
      <c r="D96" s="5" t="s">
        <v>232</v>
      </c>
      <c r="E96" s="5" t="s">
        <v>1179</v>
      </c>
      <c r="F96" s="19" t="s">
        <v>2084</v>
      </c>
      <c r="G96" s="7" t="s">
        <v>1299</v>
      </c>
      <c r="I96" s="43" t="s">
        <v>1977</v>
      </c>
      <c r="J96" s="140" t="s">
        <v>1977</v>
      </c>
      <c r="K96" s="151" t="s">
        <v>1977</v>
      </c>
      <c r="L96" s="55" t="s">
        <v>1977</v>
      </c>
      <c r="M96" s="164" t="s">
        <v>1977</v>
      </c>
      <c r="N96" s="178" t="s">
        <v>1977</v>
      </c>
    </row>
    <row r="97" spans="2:14" ht="19.5" customHeight="1" x14ac:dyDescent="0.35">
      <c r="B97" s="68">
        <f t="shared" si="2"/>
        <v>91</v>
      </c>
      <c r="C97" s="10" t="s">
        <v>1912</v>
      </c>
      <c r="D97" s="5" t="s">
        <v>232</v>
      </c>
      <c r="E97" s="5" t="s">
        <v>1179</v>
      </c>
      <c r="F97" s="6" t="s">
        <v>1181</v>
      </c>
      <c r="G97" s="7" t="s">
        <v>1182</v>
      </c>
      <c r="I97" s="43" t="s">
        <v>1977</v>
      </c>
      <c r="J97" s="140" t="s">
        <v>1977</v>
      </c>
      <c r="K97" s="152"/>
      <c r="L97" s="55"/>
      <c r="M97" s="164"/>
      <c r="N97" s="179"/>
    </row>
    <row r="98" spans="2:14" ht="19.5" customHeight="1" x14ac:dyDescent="0.35">
      <c r="B98" s="68">
        <f t="shared" si="2"/>
        <v>92</v>
      </c>
      <c r="C98" s="10" t="s">
        <v>1912</v>
      </c>
      <c r="D98" s="5" t="s">
        <v>232</v>
      </c>
      <c r="E98" s="5" t="s">
        <v>1183</v>
      </c>
      <c r="F98" s="6" t="s">
        <v>1184</v>
      </c>
      <c r="G98" s="7" t="s">
        <v>1185</v>
      </c>
      <c r="I98" s="43" t="s">
        <v>1977</v>
      </c>
      <c r="J98" s="140"/>
      <c r="K98" s="152"/>
      <c r="L98" s="55"/>
      <c r="M98" s="164"/>
      <c r="N98" s="179"/>
    </row>
    <row r="99" spans="2:14" ht="19.5" customHeight="1" x14ac:dyDescent="0.35">
      <c r="B99" s="68">
        <f t="shared" si="2"/>
        <v>93</v>
      </c>
      <c r="C99" s="10" t="s">
        <v>766</v>
      </c>
      <c r="D99" s="5" t="s">
        <v>764</v>
      </c>
      <c r="E99" s="5" t="s">
        <v>765</v>
      </c>
      <c r="F99" s="19" t="s">
        <v>1887</v>
      </c>
      <c r="G99" s="7" t="s">
        <v>767</v>
      </c>
      <c r="I99" s="43" t="s">
        <v>1977</v>
      </c>
      <c r="J99" s="140"/>
      <c r="K99" s="152"/>
      <c r="L99" s="55"/>
      <c r="M99" s="164"/>
      <c r="N99" s="179"/>
    </row>
    <row r="100" spans="2:14" ht="19.5" customHeight="1" x14ac:dyDescent="0.35">
      <c r="B100" s="68">
        <f t="shared" si="2"/>
        <v>94</v>
      </c>
      <c r="C100" s="10" t="s">
        <v>1912</v>
      </c>
      <c r="D100" s="5" t="s">
        <v>1186</v>
      </c>
      <c r="E100" s="5" t="s">
        <v>1187</v>
      </c>
      <c r="F100" s="6" t="s">
        <v>1188</v>
      </c>
      <c r="G100" s="7" t="s">
        <v>1189</v>
      </c>
      <c r="I100" s="43" t="s">
        <v>1977</v>
      </c>
      <c r="J100" s="140" t="s">
        <v>1977</v>
      </c>
      <c r="K100" s="152" t="s">
        <v>1976</v>
      </c>
      <c r="L100" s="55" t="s">
        <v>1977</v>
      </c>
      <c r="M100" s="164"/>
      <c r="N100" s="179"/>
    </row>
    <row r="101" spans="2:14" ht="19.5" customHeight="1" x14ac:dyDescent="0.35">
      <c r="B101" s="68">
        <f t="shared" si="2"/>
        <v>95</v>
      </c>
      <c r="C101" s="10" t="s">
        <v>258</v>
      </c>
      <c r="D101" s="5" t="s">
        <v>1190</v>
      </c>
      <c r="E101" s="5" t="s">
        <v>1191</v>
      </c>
      <c r="F101" s="19" t="s">
        <v>1887</v>
      </c>
      <c r="G101" s="7" t="s">
        <v>1300</v>
      </c>
      <c r="I101" s="43" t="s">
        <v>1977</v>
      </c>
      <c r="J101" s="141"/>
      <c r="K101" s="152"/>
      <c r="L101" s="55"/>
      <c r="M101" s="165"/>
      <c r="N101" s="179"/>
    </row>
    <row r="102" spans="2:14" ht="19.5" customHeight="1" x14ac:dyDescent="0.35">
      <c r="B102" s="68">
        <f t="shared" si="2"/>
        <v>96</v>
      </c>
      <c r="C102" s="10" t="s">
        <v>258</v>
      </c>
      <c r="D102" s="5" t="s">
        <v>1190</v>
      </c>
      <c r="E102" s="5" t="s">
        <v>1192</v>
      </c>
      <c r="F102" s="19" t="s">
        <v>1887</v>
      </c>
      <c r="G102" s="7" t="s">
        <v>1193</v>
      </c>
      <c r="I102" s="43" t="s">
        <v>1977</v>
      </c>
      <c r="J102" s="141"/>
      <c r="K102" s="152"/>
      <c r="L102" s="55"/>
      <c r="M102" s="165"/>
      <c r="N102" s="179"/>
    </row>
    <row r="103" spans="2:14" ht="19.5" customHeight="1" x14ac:dyDescent="0.35">
      <c r="B103" s="68">
        <f t="shared" si="2"/>
        <v>97</v>
      </c>
      <c r="C103" s="10" t="s">
        <v>258</v>
      </c>
      <c r="D103" s="5" t="s">
        <v>1190</v>
      </c>
      <c r="E103" s="5" t="s">
        <v>1194</v>
      </c>
      <c r="F103" s="19" t="s">
        <v>1887</v>
      </c>
      <c r="G103" s="7" t="s">
        <v>1195</v>
      </c>
      <c r="I103" s="43" t="s">
        <v>1977</v>
      </c>
      <c r="J103" s="140" t="s">
        <v>1977</v>
      </c>
      <c r="K103" s="151" t="s">
        <v>1977</v>
      </c>
      <c r="L103" s="55" t="s">
        <v>1977</v>
      </c>
      <c r="M103" s="164" t="s">
        <v>1977</v>
      </c>
      <c r="N103" s="178"/>
    </row>
    <row r="104" spans="2:14" ht="19.5" customHeight="1" x14ac:dyDescent="0.35">
      <c r="B104" s="68">
        <f t="shared" si="2"/>
        <v>98</v>
      </c>
      <c r="C104" s="10" t="s">
        <v>258</v>
      </c>
      <c r="D104" s="5" t="s">
        <v>1190</v>
      </c>
      <c r="E104" s="5" t="s">
        <v>2028</v>
      </c>
      <c r="F104" s="19" t="s">
        <v>1887</v>
      </c>
      <c r="G104" s="7" t="s">
        <v>1196</v>
      </c>
      <c r="I104" s="43" t="s">
        <v>1977</v>
      </c>
      <c r="J104" s="141" t="s">
        <v>1976</v>
      </c>
      <c r="K104" s="152" t="s">
        <v>1976</v>
      </c>
      <c r="L104" s="55" t="s">
        <v>1977</v>
      </c>
      <c r="M104" s="165"/>
      <c r="N104" s="179"/>
    </row>
    <row r="105" spans="2:14" ht="32.25" customHeight="1" x14ac:dyDescent="0.35">
      <c r="B105" s="68">
        <f t="shared" si="2"/>
        <v>99</v>
      </c>
      <c r="C105" s="11" t="s">
        <v>1304</v>
      </c>
      <c r="D105" s="8" t="s">
        <v>1302</v>
      </c>
      <c r="E105" s="8" t="s">
        <v>1301</v>
      </c>
      <c r="F105" s="23" t="s">
        <v>2295</v>
      </c>
      <c r="G105" s="9" t="s">
        <v>1305</v>
      </c>
      <c r="I105" s="43" t="s">
        <v>1977</v>
      </c>
      <c r="J105" s="140" t="s">
        <v>1977</v>
      </c>
      <c r="K105" s="151" t="s">
        <v>1977</v>
      </c>
      <c r="L105" s="55" t="s">
        <v>1977</v>
      </c>
      <c r="M105" s="164" t="s">
        <v>1977</v>
      </c>
      <c r="N105" s="178" t="s">
        <v>1977</v>
      </c>
    </row>
    <row r="106" spans="2:14" ht="32.25" customHeight="1" x14ac:dyDescent="0.35">
      <c r="B106" s="68">
        <f t="shared" si="2"/>
        <v>100</v>
      </c>
      <c r="C106" s="11" t="s">
        <v>1304</v>
      </c>
      <c r="D106" s="8" t="s">
        <v>1303</v>
      </c>
      <c r="E106" s="8" t="s">
        <v>1301</v>
      </c>
      <c r="F106" s="40" t="s">
        <v>1307</v>
      </c>
      <c r="G106" s="9" t="s">
        <v>1306</v>
      </c>
      <c r="I106" s="43" t="s">
        <v>1977</v>
      </c>
      <c r="J106" s="141"/>
      <c r="K106" s="152"/>
      <c r="L106" s="55" t="s">
        <v>1977</v>
      </c>
      <c r="M106" s="165"/>
      <c r="N106" s="179"/>
    </row>
    <row r="107" spans="2:14" ht="19.5" customHeight="1" x14ac:dyDescent="0.35">
      <c r="B107" s="68">
        <f t="shared" si="2"/>
        <v>101</v>
      </c>
      <c r="C107" s="10" t="s">
        <v>258</v>
      </c>
      <c r="D107" s="5" t="s">
        <v>1190</v>
      </c>
      <c r="E107" s="5" t="s">
        <v>2067</v>
      </c>
      <c r="F107" s="19" t="s">
        <v>1887</v>
      </c>
      <c r="G107" s="7" t="s">
        <v>1197</v>
      </c>
      <c r="I107" s="43" t="s">
        <v>1977</v>
      </c>
      <c r="J107" s="140" t="s">
        <v>1977</v>
      </c>
      <c r="K107" s="152" t="s">
        <v>1976</v>
      </c>
      <c r="L107" s="55" t="s">
        <v>1977</v>
      </c>
      <c r="M107" s="164"/>
      <c r="N107" s="179"/>
    </row>
    <row r="108" spans="2:14" ht="19.5" customHeight="1" x14ac:dyDescent="0.35">
      <c r="B108" s="68">
        <f t="shared" si="2"/>
        <v>102</v>
      </c>
      <c r="C108" s="10" t="s">
        <v>258</v>
      </c>
      <c r="D108" s="5" t="s">
        <v>1190</v>
      </c>
      <c r="E108" s="5" t="s">
        <v>1198</v>
      </c>
      <c r="F108" s="19" t="s">
        <v>1887</v>
      </c>
      <c r="G108" s="7" t="s">
        <v>1199</v>
      </c>
      <c r="I108" s="43" t="s">
        <v>1977</v>
      </c>
      <c r="J108" s="141"/>
      <c r="K108" s="152"/>
      <c r="L108" s="55"/>
      <c r="M108" s="165"/>
      <c r="N108" s="179"/>
    </row>
    <row r="109" spans="2:14" ht="19.5" customHeight="1" x14ac:dyDescent="0.35">
      <c r="B109" s="68">
        <f t="shared" si="2"/>
        <v>103</v>
      </c>
      <c r="C109" s="10" t="s">
        <v>1235</v>
      </c>
      <c r="D109" s="5" t="s">
        <v>1200</v>
      </c>
      <c r="E109" s="5" t="s">
        <v>1201</v>
      </c>
      <c r="F109" s="19" t="s">
        <v>1887</v>
      </c>
      <c r="G109" s="7" t="s">
        <v>1308</v>
      </c>
      <c r="I109" s="43" t="s">
        <v>1977</v>
      </c>
      <c r="J109" s="141" t="s">
        <v>1976</v>
      </c>
      <c r="K109" s="152" t="s">
        <v>1976</v>
      </c>
      <c r="L109" s="55" t="s">
        <v>1977</v>
      </c>
      <c r="M109" s="165"/>
      <c r="N109" s="179"/>
    </row>
    <row r="110" spans="2:14" ht="19.5" customHeight="1" x14ac:dyDescent="0.35">
      <c r="B110" s="68">
        <f t="shared" si="2"/>
        <v>104</v>
      </c>
      <c r="C110" s="10" t="s">
        <v>1235</v>
      </c>
      <c r="D110" s="5" t="s">
        <v>1200</v>
      </c>
      <c r="E110" s="5" t="s">
        <v>1201</v>
      </c>
      <c r="F110" s="6" t="s">
        <v>1202</v>
      </c>
      <c r="G110" s="7" t="s">
        <v>1309</v>
      </c>
      <c r="I110" s="43" t="s">
        <v>1977</v>
      </c>
      <c r="J110" s="140" t="s">
        <v>1977</v>
      </c>
      <c r="K110" s="151" t="s">
        <v>1977</v>
      </c>
      <c r="L110" s="55"/>
      <c r="M110" s="164"/>
      <c r="N110" s="178"/>
    </row>
    <row r="111" spans="2:14" ht="19.5" customHeight="1" x14ac:dyDescent="0.35">
      <c r="B111" s="68">
        <f t="shared" si="2"/>
        <v>105</v>
      </c>
      <c r="C111" s="10" t="s">
        <v>1235</v>
      </c>
      <c r="D111" s="5" t="s">
        <v>1200</v>
      </c>
      <c r="E111" s="5" t="s">
        <v>1201</v>
      </c>
      <c r="F111" s="6" t="s">
        <v>1203</v>
      </c>
      <c r="G111" s="7" t="s">
        <v>1310</v>
      </c>
      <c r="I111" s="43" t="s">
        <v>1977</v>
      </c>
      <c r="J111" s="141"/>
      <c r="K111" s="152"/>
      <c r="L111" s="55"/>
      <c r="M111" s="165"/>
      <c r="N111" s="179"/>
    </row>
    <row r="112" spans="2:14" ht="19.5" customHeight="1" x14ac:dyDescent="0.35">
      <c r="B112" s="68">
        <f t="shared" si="2"/>
        <v>106</v>
      </c>
      <c r="C112" s="10" t="s">
        <v>1700</v>
      </c>
      <c r="D112" s="36" t="s">
        <v>1701</v>
      </c>
      <c r="E112" s="36" t="s">
        <v>2545</v>
      </c>
      <c r="F112" s="72" t="s">
        <v>2546</v>
      </c>
      <c r="G112" s="7" t="s">
        <v>1204</v>
      </c>
      <c r="I112" s="43" t="s">
        <v>1977</v>
      </c>
      <c r="J112" s="140" t="s">
        <v>1977</v>
      </c>
      <c r="K112" s="151" t="s">
        <v>1977</v>
      </c>
      <c r="L112" s="55" t="s">
        <v>1977</v>
      </c>
      <c r="M112" s="164" t="s">
        <v>1977</v>
      </c>
      <c r="N112" s="178" t="s">
        <v>1977</v>
      </c>
    </row>
    <row r="113" spans="1:14" ht="19.5" customHeight="1" x14ac:dyDescent="0.35">
      <c r="B113" s="68">
        <f t="shared" si="2"/>
        <v>107</v>
      </c>
      <c r="C113" s="10" t="s">
        <v>1700</v>
      </c>
      <c r="D113" s="5" t="s">
        <v>1701</v>
      </c>
      <c r="E113" s="5" t="s">
        <v>2354</v>
      </c>
      <c r="F113" s="6" t="s">
        <v>1205</v>
      </c>
      <c r="G113" s="7" t="s">
        <v>1206</v>
      </c>
      <c r="I113" s="43" t="s">
        <v>1977</v>
      </c>
      <c r="J113" s="140" t="s">
        <v>1977</v>
      </c>
      <c r="K113" s="152" t="s">
        <v>1976</v>
      </c>
      <c r="L113" s="55"/>
      <c r="M113" s="164"/>
      <c r="N113" s="179"/>
    </row>
    <row r="114" spans="1:14" ht="19.5" customHeight="1" x14ac:dyDescent="0.35">
      <c r="B114" s="68">
        <f t="shared" si="2"/>
        <v>108</v>
      </c>
      <c r="C114" s="10" t="s">
        <v>1912</v>
      </c>
      <c r="D114" s="5" t="s">
        <v>1207</v>
      </c>
      <c r="E114" s="5" t="s">
        <v>1208</v>
      </c>
      <c r="F114" s="19" t="s">
        <v>1887</v>
      </c>
      <c r="G114" s="7" t="s">
        <v>0</v>
      </c>
      <c r="I114" s="43" t="s">
        <v>1977</v>
      </c>
      <c r="J114" s="141"/>
      <c r="K114" s="152"/>
      <c r="L114" s="55"/>
      <c r="M114" s="165"/>
      <c r="N114" s="179"/>
    </row>
    <row r="115" spans="1:14" ht="19.5" customHeight="1" x14ac:dyDescent="0.35">
      <c r="B115" s="68">
        <f t="shared" si="2"/>
        <v>109</v>
      </c>
      <c r="C115" s="10" t="s">
        <v>1912</v>
      </c>
      <c r="D115" s="5" t="s">
        <v>1207</v>
      </c>
      <c r="E115" s="5" t="s">
        <v>1209</v>
      </c>
      <c r="F115" s="19" t="s">
        <v>1887</v>
      </c>
      <c r="G115" s="7" t="s">
        <v>1</v>
      </c>
      <c r="I115" s="43" t="s">
        <v>1977</v>
      </c>
      <c r="J115" s="140"/>
      <c r="K115" s="152" t="s">
        <v>1976</v>
      </c>
      <c r="L115" s="55" t="s">
        <v>1977</v>
      </c>
      <c r="M115" s="164"/>
      <c r="N115" s="179"/>
    </row>
    <row r="116" spans="1:14" ht="32.25" customHeight="1" x14ac:dyDescent="0.35">
      <c r="B116" s="68">
        <f t="shared" si="2"/>
        <v>110</v>
      </c>
      <c r="C116" s="11" t="s">
        <v>4</v>
      </c>
      <c r="D116" s="8" t="s">
        <v>2</v>
      </c>
      <c r="E116" s="8" t="s">
        <v>3</v>
      </c>
      <c r="F116" s="23" t="s">
        <v>2295</v>
      </c>
      <c r="G116" s="9" t="s">
        <v>5</v>
      </c>
      <c r="I116" s="43" t="s">
        <v>1977</v>
      </c>
      <c r="J116" s="140" t="s">
        <v>1977</v>
      </c>
      <c r="K116" s="151" t="s">
        <v>1977</v>
      </c>
      <c r="L116" s="55" t="s">
        <v>1977</v>
      </c>
      <c r="M116" s="164" t="s">
        <v>1977</v>
      </c>
      <c r="N116" s="178"/>
    </row>
    <row r="117" spans="1:14" ht="32.25" customHeight="1" x14ac:dyDescent="0.35">
      <c r="B117" s="68">
        <f t="shared" si="2"/>
        <v>111</v>
      </c>
      <c r="C117" s="11" t="s">
        <v>4</v>
      </c>
      <c r="D117" s="8" t="s">
        <v>2</v>
      </c>
      <c r="E117" s="8" t="s">
        <v>3</v>
      </c>
      <c r="F117" s="40" t="s">
        <v>7</v>
      </c>
      <c r="G117" s="9" t="s">
        <v>6</v>
      </c>
      <c r="I117" s="43" t="s">
        <v>1977</v>
      </c>
      <c r="J117" s="141"/>
      <c r="K117" s="152"/>
      <c r="L117" s="55"/>
      <c r="M117" s="165"/>
      <c r="N117" s="179"/>
    </row>
    <row r="118" spans="1:14" ht="32.25" customHeight="1" x14ac:dyDescent="0.35">
      <c r="B118" s="68">
        <f t="shared" si="2"/>
        <v>112</v>
      </c>
      <c r="C118" s="11" t="s">
        <v>10</v>
      </c>
      <c r="D118" s="8" t="s">
        <v>8</v>
      </c>
      <c r="E118" s="8" t="s">
        <v>9</v>
      </c>
      <c r="F118" s="19" t="s">
        <v>1887</v>
      </c>
      <c r="G118" s="9" t="s">
        <v>11</v>
      </c>
      <c r="I118" s="43" t="s">
        <v>1977</v>
      </c>
      <c r="J118" s="141"/>
      <c r="K118" s="152"/>
      <c r="L118" s="55"/>
      <c r="M118" s="165"/>
      <c r="N118" s="179"/>
    </row>
    <row r="119" spans="1:14" ht="19.5" customHeight="1" x14ac:dyDescent="0.35">
      <c r="B119" s="68">
        <f>B122+1</f>
        <v>114</v>
      </c>
      <c r="C119" s="10" t="s">
        <v>1239</v>
      </c>
      <c r="D119" s="5" t="s">
        <v>1210</v>
      </c>
      <c r="E119" s="5" t="s">
        <v>2206</v>
      </c>
      <c r="F119" s="19" t="s">
        <v>1887</v>
      </c>
      <c r="G119" s="7" t="s">
        <v>16</v>
      </c>
      <c r="I119" s="43" t="s">
        <v>1977</v>
      </c>
      <c r="J119" s="141"/>
      <c r="K119" s="152"/>
      <c r="L119" s="55"/>
      <c r="M119" s="165"/>
      <c r="N119" s="179"/>
    </row>
    <row r="120" spans="1:14" ht="19.5" customHeight="1" x14ac:dyDescent="0.35">
      <c r="B120" s="68">
        <f t="shared" si="2"/>
        <v>115</v>
      </c>
      <c r="C120" s="10" t="s">
        <v>1239</v>
      </c>
      <c r="D120" s="5" t="s">
        <v>1210</v>
      </c>
      <c r="E120" s="5" t="s">
        <v>23</v>
      </c>
      <c r="F120" s="6" t="s">
        <v>1211</v>
      </c>
      <c r="G120" s="7" t="s">
        <v>1212</v>
      </c>
      <c r="I120" s="43" t="s">
        <v>1977</v>
      </c>
      <c r="J120" s="141" t="s">
        <v>1976</v>
      </c>
      <c r="K120" s="152"/>
      <c r="L120" s="55" t="s">
        <v>1977</v>
      </c>
      <c r="M120" s="165"/>
      <c r="N120" s="179"/>
    </row>
    <row r="121" spans="1:14" ht="19.5" customHeight="1" x14ac:dyDescent="0.35">
      <c r="B121" s="68">
        <f t="shared" si="2"/>
        <v>116</v>
      </c>
      <c r="C121" s="10" t="s">
        <v>1239</v>
      </c>
      <c r="D121" s="5" t="s">
        <v>1210</v>
      </c>
      <c r="E121" s="5" t="s">
        <v>1213</v>
      </c>
      <c r="F121" s="19" t="s">
        <v>1887</v>
      </c>
      <c r="G121" s="7" t="s">
        <v>17</v>
      </c>
      <c r="I121" s="43" t="s">
        <v>1977</v>
      </c>
      <c r="J121" s="140" t="s">
        <v>1977</v>
      </c>
      <c r="K121" s="151" t="s">
        <v>1977</v>
      </c>
      <c r="L121" s="55" t="s">
        <v>1977</v>
      </c>
      <c r="M121" s="164" t="s">
        <v>1977</v>
      </c>
      <c r="N121" s="178" t="s">
        <v>1977</v>
      </c>
    </row>
    <row r="122" spans="1:14" ht="32.25" customHeight="1" x14ac:dyDescent="0.35">
      <c r="B122" s="68">
        <f>B118+1</f>
        <v>113</v>
      </c>
      <c r="C122" s="11" t="s">
        <v>14</v>
      </c>
      <c r="D122" s="8" t="s">
        <v>13</v>
      </c>
      <c r="E122" s="8" t="s">
        <v>12</v>
      </c>
      <c r="F122" s="23" t="s">
        <v>2295</v>
      </c>
      <c r="G122" s="9" t="s">
        <v>15</v>
      </c>
      <c r="I122" s="43" t="s">
        <v>1977</v>
      </c>
      <c r="J122" s="140" t="s">
        <v>1977</v>
      </c>
      <c r="K122" s="152" t="s">
        <v>1976</v>
      </c>
      <c r="L122" s="55" t="s">
        <v>1977</v>
      </c>
      <c r="M122" s="164"/>
      <c r="N122" s="179"/>
    </row>
    <row r="123" spans="1:14" ht="32.25" customHeight="1" x14ac:dyDescent="0.35">
      <c r="B123" s="68">
        <f>B121+1</f>
        <v>117</v>
      </c>
      <c r="C123" s="11" t="s">
        <v>20</v>
      </c>
      <c r="D123" s="8" t="s">
        <v>18</v>
      </c>
      <c r="E123" s="8" t="s">
        <v>19</v>
      </c>
      <c r="F123" s="40" t="s">
        <v>21</v>
      </c>
      <c r="G123" s="9" t="s">
        <v>22</v>
      </c>
      <c r="I123" s="43" t="s">
        <v>1977</v>
      </c>
      <c r="J123" s="141"/>
      <c r="K123" s="152"/>
      <c r="L123" s="55"/>
      <c r="M123" s="165"/>
      <c r="N123" s="179"/>
    </row>
    <row r="124" spans="1:14" ht="19.5" customHeight="1" x14ac:dyDescent="0.35">
      <c r="B124" s="68">
        <f t="shared" si="2"/>
        <v>118</v>
      </c>
      <c r="C124" s="10" t="s">
        <v>1227</v>
      </c>
      <c r="D124" s="36" t="s">
        <v>2355</v>
      </c>
      <c r="E124" s="36" t="s">
        <v>595</v>
      </c>
      <c r="F124" s="19" t="s">
        <v>1887</v>
      </c>
      <c r="G124" s="7" t="s">
        <v>37</v>
      </c>
      <c r="I124" s="43" t="s">
        <v>1977</v>
      </c>
      <c r="J124" s="140" t="s">
        <v>1977</v>
      </c>
      <c r="K124" s="151" t="s">
        <v>1977</v>
      </c>
      <c r="L124" s="55" t="s">
        <v>1977</v>
      </c>
      <c r="M124" s="164" t="s">
        <v>1977</v>
      </c>
      <c r="N124" s="178" t="s">
        <v>1977</v>
      </c>
    </row>
    <row r="125" spans="1:14" ht="19.5" customHeight="1" x14ac:dyDescent="0.35">
      <c r="B125" s="68">
        <f t="shared" si="2"/>
        <v>119</v>
      </c>
      <c r="C125" s="10" t="s">
        <v>1228</v>
      </c>
      <c r="D125" s="5" t="s">
        <v>1214</v>
      </c>
      <c r="E125" s="53" t="s">
        <v>1932</v>
      </c>
      <c r="F125" s="6" t="s">
        <v>1215</v>
      </c>
      <c r="G125" s="7" t="s">
        <v>1216</v>
      </c>
      <c r="I125" s="43" t="s">
        <v>1977</v>
      </c>
      <c r="J125" s="140" t="s">
        <v>1977</v>
      </c>
      <c r="K125" s="152" t="s">
        <v>1976</v>
      </c>
      <c r="L125" s="55" t="s">
        <v>1977</v>
      </c>
      <c r="M125" s="164"/>
      <c r="N125" s="179"/>
    </row>
    <row r="126" spans="1:14" ht="19.5" customHeight="1" thickBot="1" x14ac:dyDescent="0.4">
      <c r="B126" s="68">
        <f t="shared" si="2"/>
        <v>120</v>
      </c>
      <c r="C126" s="10" t="s">
        <v>1228</v>
      </c>
      <c r="D126" s="5" t="s">
        <v>1217</v>
      </c>
      <c r="E126" s="5" t="s">
        <v>1218</v>
      </c>
      <c r="F126" s="19" t="s">
        <v>1887</v>
      </c>
      <c r="G126" s="7" t="s">
        <v>1219</v>
      </c>
      <c r="I126" s="43" t="s">
        <v>1977</v>
      </c>
      <c r="J126" s="141"/>
      <c r="K126" s="152"/>
      <c r="L126" s="55" t="s">
        <v>1977</v>
      </c>
      <c r="M126" s="165"/>
      <c r="N126" s="179"/>
    </row>
    <row r="127" spans="1:14" ht="19.5" customHeight="1" thickBot="1" x14ac:dyDescent="0.4">
      <c r="A127" s="204"/>
      <c r="B127" s="69"/>
      <c r="C127" s="12"/>
      <c r="D127" s="13"/>
      <c r="E127" s="13"/>
      <c r="F127" s="13"/>
      <c r="G127" s="14"/>
      <c r="I127" s="193" t="s">
        <v>1977</v>
      </c>
      <c r="J127" s="194" t="s">
        <v>1977</v>
      </c>
      <c r="K127" s="195" t="s">
        <v>1977</v>
      </c>
      <c r="L127" s="193" t="s">
        <v>1977</v>
      </c>
      <c r="M127" s="194" t="s">
        <v>1977</v>
      </c>
      <c r="N127" s="195" t="s">
        <v>1977</v>
      </c>
    </row>
    <row r="128" spans="1:14" ht="5.25" customHeight="1" thickBot="1" x14ac:dyDescent="0.4">
      <c r="I128" s="199" t="s">
        <v>1977</v>
      </c>
      <c r="J128" s="199" t="s">
        <v>1977</v>
      </c>
      <c r="K128" s="199" t="s">
        <v>1977</v>
      </c>
      <c r="L128" s="199" t="s">
        <v>1977</v>
      </c>
      <c r="M128" s="199" t="s">
        <v>1977</v>
      </c>
      <c r="N128" s="199" t="s">
        <v>1977</v>
      </c>
    </row>
    <row r="129" spans="2:21" ht="19.5" customHeight="1" thickBot="1" x14ac:dyDescent="0.4">
      <c r="B129" s="66"/>
      <c r="C129" s="24" t="s">
        <v>1003</v>
      </c>
      <c r="D129" s="16"/>
      <c r="E129" s="16"/>
      <c r="F129" s="16"/>
      <c r="G129" s="17"/>
      <c r="I129" s="193" t="s">
        <v>1977</v>
      </c>
      <c r="J129" s="194" t="s">
        <v>1977</v>
      </c>
      <c r="K129" s="195" t="s">
        <v>1977</v>
      </c>
      <c r="L129" s="193" t="s">
        <v>1977</v>
      </c>
      <c r="M129" s="194" t="s">
        <v>1977</v>
      </c>
      <c r="N129" s="195" t="s">
        <v>1977</v>
      </c>
      <c r="P129" s="57">
        <f t="shared" ref="P129:U129" si="3">COUNTIF(I131:I178, "■")</f>
        <v>48</v>
      </c>
      <c r="Q129" s="57">
        <f t="shared" si="3"/>
        <v>24</v>
      </c>
      <c r="R129" s="57">
        <f t="shared" si="3"/>
        <v>16</v>
      </c>
      <c r="S129" s="57">
        <f t="shared" si="3"/>
        <v>30</v>
      </c>
      <c r="T129" s="57">
        <f t="shared" si="3"/>
        <v>15</v>
      </c>
      <c r="U129" s="57">
        <f t="shared" si="3"/>
        <v>10</v>
      </c>
    </row>
    <row r="130" spans="2:21" ht="19.5" customHeight="1" thickBot="1" x14ac:dyDescent="0.4">
      <c r="B130" s="67" t="s">
        <v>214</v>
      </c>
      <c r="C130" s="33" t="s">
        <v>1917</v>
      </c>
      <c r="D130" s="34" t="s">
        <v>1918</v>
      </c>
      <c r="E130" s="34" t="s">
        <v>1919</v>
      </c>
      <c r="F130" s="34" t="s">
        <v>1920</v>
      </c>
      <c r="G130" s="35" t="s">
        <v>1921</v>
      </c>
      <c r="I130" s="196" t="s">
        <v>1977</v>
      </c>
      <c r="J130" s="197" t="s">
        <v>1977</v>
      </c>
      <c r="K130" s="198" t="s">
        <v>1977</v>
      </c>
      <c r="L130" s="196" t="s">
        <v>1977</v>
      </c>
      <c r="M130" s="197" t="s">
        <v>1977</v>
      </c>
      <c r="N130" s="198" t="s">
        <v>1977</v>
      </c>
    </row>
    <row r="131" spans="2:21" ht="19.5" customHeight="1" x14ac:dyDescent="0.35">
      <c r="B131" s="68">
        <f>B126+1</f>
        <v>121</v>
      </c>
      <c r="C131" s="10" t="s">
        <v>999</v>
      </c>
      <c r="D131" s="5" t="s">
        <v>925</v>
      </c>
      <c r="E131" s="5" t="s">
        <v>926</v>
      </c>
      <c r="F131" s="19" t="s">
        <v>1887</v>
      </c>
      <c r="G131" s="7" t="s">
        <v>927</v>
      </c>
      <c r="I131" s="43" t="s">
        <v>1977</v>
      </c>
      <c r="J131" s="140" t="s">
        <v>1976</v>
      </c>
      <c r="K131" s="151" t="s">
        <v>1976</v>
      </c>
      <c r="L131" s="55"/>
      <c r="M131" s="164"/>
      <c r="N131" s="178"/>
    </row>
    <row r="132" spans="2:21" ht="19.5" customHeight="1" x14ac:dyDescent="0.35">
      <c r="B132" s="68">
        <f>B131+1</f>
        <v>122</v>
      </c>
      <c r="C132" s="10" t="s">
        <v>999</v>
      </c>
      <c r="D132" s="5" t="s">
        <v>925</v>
      </c>
      <c r="E132" s="5" t="s">
        <v>928</v>
      </c>
      <c r="F132" s="19" t="s">
        <v>1887</v>
      </c>
      <c r="G132" s="7" t="s">
        <v>1005</v>
      </c>
      <c r="I132" s="43" t="s">
        <v>1977</v>
      </c>
      <c r="J132" s="140" t="s">
        <v>1977</v>
      </c>
      <c r="K132" s="151" t="s">
        <v>1977</v>
      </c>
      <c r="L132" s="55" t="s">
        <v>1977</v>
      </c>
      <c r="M132" s="164" t="s">
        <v>1977</v>
      </c>
      <c r="N132" s="178" t="s">
        <v>1977</v>
      </c>
    </row>
    <row r="133" spans="2:21" ht="19.5" customHeight="1" x14ac:dyDescent="0.35">
      <c r="B133" s="68">
        <f t="shared" ref="B133:B176" si="4">B132+1</f>
        <v>123</v>
      </c>
      <c r="C133" s="10" t="s">
        <v>999</v>
      </c>
      <c r="D133" s="5" t="s">
        <v>925</v>
      </c>
      <c r="E133" s="5" t="s">
        <v>929</v>
      </c>
      <c r="F133" s="21" t="s">
        <v>930</v>
      </c>
      <c r="G133" s="7" t="s">
        <v>931</v>
      </c>
      <c r="I133" s="43" t="s">
        <v>1977</v>
      </c>
      <c r="J133" s="140" t="s">
        <v>1976</v>
      </c>
      <c r="K133" s="151"/>
      <c r="L133" s="55"/>
      <c r="M133" s="164"/>
      <c r="N133" s="178"/>
    </row>
    <row r="134" spans="2:21" ht="32.25" customHeight="1" x14ac:dyDescent="0.35">
      <c r="B134" s="68">
        <f t="shared" si="4"/>
        <v>124</v>
      </c>
      <c r="C134" s="11" t="s">
        <v>1037</v>
      </c>
      <c r="D134" s="8" t="s">
        <v>1006</v>
      </c>
      <c r="E134" s="8" t="s">
        <v>1007</v>
      </c>
      <c r="F134" s="41" t="s">
        <v>782</v>
      </c>
      <c r="G134" s="9" t="s">
        <v>1008</v>
      </c>
      <c r="I134" s="43" t="s">
        <v>1977</v>
      </c>
      <c r="J134" s="140"/>
      <c r="K134" s="151"/>
      <c r="L134" s="55"/>
      <c r="M134" s="164"/>
      <c r="N134" s="178"/>
    </row>
    <row r="135" spans="2:21" ht="19.5" customHeight="1" x14ac:dyDescent="0.35">
      <c r="B135" s="68">
        <f t="shared" si="4"/>
        <v>125</v>
      </c>
      <c r="C135" s="10" t="s">
        <v>1000</v>
      </c>
      <c r="D135" s="5" t="s">
        <v>932</v>
      </c>
      <c r="E135" s="5" t="s">
        <v>933</v>
      </c>
      <c r="F135" s="19" t="s">
        <v>1887</v>
      </c>
      <c r="G135" s="7" t="s">
        <v>1009</v>
      </c>
      <c r="I135" s="43" t="s">
        <v>1977</v>
      </c>
      <c r="J135" s="140" t="s">
        <v>1977</v>
      </c>
      <c r="K135" s="151"/>
      <c r="L135" s="55" t="s">
        <v>1977</v>
      </c>
      <c r="M135" s="164"/>
      <c r="N135" s="178"/>
    </row>
    <row r="136" spans="2:21" ht="19.5" customHeight="1" x14ac:dyDescent="0.35">
      <c r="B136" s="68">
        <f t="shared" si="4"/>
        <v>126</v>
      </c>
      <c r="C136" s="10" t="s">
        <v>1001</v>
      </c>
      <c r="D136" s="5" t="s">
        <v>934</v>
      </c>
      <c r="E136" s="5" t="s">
        <v>935</v>
      </c>
      <c r="F136" s="19" t="s">
        <v>1887</v>
      </c>
      <c r="G136" s="7" t="s">
        <v>1010</v>
      </c>
      <c r="I136" s="43" t="s">
        <v>1977</v>
      </c>
      <c r="J136" s="140" t="s">
        <v>1977</v>
      </c>
      <c r="K136" s="151"/>
      <c r="L136" s="55" t="s">
        <v>1977</v>
      </c>
      <c r="M136" s="164" t="s">
        <v>1977</v>
      </c>
      <c r="N136" s="178"/>
    </row>
    <row r="137" spans="2:21" ht="19.5" customHeight="1" x14ac:dyDescent="0.35">
      <c r="B137" s="68">
        <f t="shared" si="4"/>
        <v>127</v>
      </c>
      <c r="C137" s="10" t="s">
        <v>999</v>
      </c>
      <c r="D137" s="5" t="s">
        <v>936</v>
      </c>
      <c r="E137" s="5" t="s">
        <v>938</v>
      </c>
      <c r="F137" s="19" t="s">
        <v>1887</v>
      </c>
      <c r="G137" s="7" t="s">
        <v>939</v>
      </c>
      <c r="I137" s="43" t="s">
        <v>1977</v>
      </c>
      <c r="J137" s="140" t="s">
        <v>1976</v>
      </c>
      <c r="K137" s="151" t="s">
        <v>1976</v>
      </c>
      <c r="L137" s="55" t="s">
        <v>1977</v>
      </c>
      <c r="M137" s="164"/>
      <c r="N137" s="178"/>
    </row>
    <row r="138" spans="2:21" ht="19.5" customHeight="1" x14ac:dyDescent="0.35">
      <c r="B138" s="68">
        <f t="shared" si="4"/>
        <v>128</v>
      </c>
      <c r="C138" s="10" t="s">
        <v>999</v>
      </c>
      <c r="D138" s="5" t="s">
        <v>936</v>
      </c>
      <c r="E138" s="5" t="s">
        <v>938</v>
      </c>
      <c r="F138" s="21" t="s">
        <v>930</v>
      </c>
      <c r="G138" s="7" t="s">
        <v>940</v>
      </c>
      <c r="I138" s="43" t="s">
        <v>1977</v>
      </c>
      <c r="J138" s="140" t="s">
        <v>1977</v>
      </c>
      <c r="K138" s="151" t="s">
        <v>1977</v>
      </c>
      <c r="L138" s="55" t="s">
        <v>1977</v>
      </c>
      <c r="M138" s="164" t="s">
        <v>1977</v>
      </c>
      <c r="N138" s="178" t="s">
        <v>1977</v>
      </c>
    </row>
    <row r="139" spans="2:21" ht="19.5" customHeight="1" x14ac:dyDescent="0.35">
      <c r="B139" s="68">
        <f t="shared" si="4"/>
        <v>129</v>
      </c>
      <c r="C139" s="10" t="s">
        <v>999</v>
      </c>
      <c r="D139" s="5" t="s">
        <v>936</v>
      </c>
      <c r="E139" s="5" t="s">
        <v>938</v>
      </c>
      <c r="F139" s="22" t="s">
        <v>2493</v>
      </c>
      <c r="G139" s="7" t="s">
        <v>2471</v>
      </c>
      <c r="I139" s="43" t="s">
        <v>1977</v>
      </c>
      <c r="J139" s="140"/>
      <c r="K139" s="151"/>
      <c r="L139" s="55"/>
      <c r="M139" s="164"/>
      <c r="N139" s="178"/>
    </row>
    <row r="140" spans="2:21" ht="19.5" customHeight="1" x14ac:dyDescent="0.35">
      <c r="B140" s="68">
        <f t="shared" si="4"/>
        <v>130</v>
      </c>
      <c r="C140" s="10" t="s">
        <v>999</v>
      </c>
      <c r="D140" s="5" t="s">
        <v>936</v>
      </c>
      <c r="E140" s="5" t="s">
        <v>937</v>
      </c>
      <c r="F140" s="19" t="s">
        <v>1887</v>
      </c>
      <c r="G140" s="7" t="s">
        <v>1011</v>
      </c>
      <c r="I140" s="43" t="s">
        <v>1977</v>
      </c>
      <c r="J140" s="140" t="s">
        <v>1976</v>
      </c>
      <c r="K140" s="151"/>
      <c r="L140" s="55" t="s">
        <v>1977</v>
      </c>
      <c r="M140" s="164"/>
      <c r="N140" s="178"/>
    </row>
    <row r="141" spans="2:21" ht="19.5" customHeight="1" x14ac:dyDescent="0.35">
      <c r="B141" s="68">
        <f t="shared" si="4"/>
        <v>131</v>
      </c>
      <c r="C141" s="10" t="s">
        <v>1001</v>
      </c>
      <c r="D141" s="5" t="s">
        <v>941</v>
      </c>
      <c r="E141" s="5" t="s">
        <v>942</v>
      </c>
      <c r="F141" s="21" t="s">
        <v>943</v>
      </c>
      <c r="G141" s="7" t="s">
        <v>1012</v>
      </c>
      <c r="I141" s="43" t="s">
        <v>1977</v>
      </c>
      <c r="J141" s="140" t="s">
        <v>1977</v>
      </c>
      <c r="K141" s="151" t="s">
        <v>1977</v>
      </c>
      <c r="L141" s="55" t="s">
        <v>1977</v>
      </c>
      <c r="M141" s="164"/>
      <c r="N141" s="178"/>
    </row>
    <row r="142" spans="2:21" ht="19.5" customHeight="1" x14ac:dyDescent="0.35">
      <c r="B142" s="68">
        <f t="shared" si="4"/>
        <v>132</v>
      </c>
      <c r="C142" s="10" t="s">
        <v>1001</v>
      </c>
      <c r="D142" s="5" t="s">
        <v>941</v>
      </c>
      <c r="E142" s="5" t="s">
        <v>942</v>
      </c>
      <c r="F142" s="21" t="s">
        <v>944</v>
      </c>
      <c r="G142" s="7" t="s">
        <v>1013</v>
      </c>
      <c r="I142" s="43" t="s">
        <v>1977</v>
      </c>
      <c r="J142" s="140"/>
      <c r="K142" s="151"/>
      <c r="L142" s="55"/>
      <c r="M142" s="164"/>
      <c r="N142" s="178"/>
    </row>
    <row r="143" spans="2:21" ht="19.5" customHeight="1" x14ac:dyDescent="0.35">
      <c r="B143" s="68">
        <f t="shared" si="4"/>
        <v>133</v>
      </c>
      <c r="C143" s="10" t="s">
        <v>1001</v>
      </c>
      <c r="D143" s="5" t="s">
        <v>941</v>
      </c>
      <c r="E143" s="5" t="s">
        <v>942</v>
      </c>
      <c r="F143" s="21" t="s">
        <v>945</v>
      </c>
      <c r="G143" s="7" t="s">
        <v>1014</v>
      </c>
      <c r="I143" s="43" t="s">
        <v>1977</v>
      </c>
      <c r="J143" s="140" t="s">
        <v>1977</v>
      </c>
      <c r="K143" s="151" t="s">
        <v>1977</v>
      </c>
      <c r="L143" s="55" t="s">
        <v>1977</v>
      </c>
      <c r="M143" s="164" t="s">
        <v>1977</v>
      </c>
      <c r="N143" s="178" t="s">
        <v>1977</v>
      </c>
    </row>
    <row r="144" spans="2:21" ht="19.5" customHeight="1" x14ac:dyDescent="0.35">
      <c r="B144" s="68">
        <f t="shared" si="4"/>
        <v>134</v>
      </c>
      <c r="C144" s="10" t="s">
        <v>1001</v>
      </c>
      <c r="D144" s="5" t="s">
        <v>941</v>
      </c>
      <c r="E144" s="5" t="s">
        <v>946</v>
      </c>
      <c r="F144" s="21" t="s">
        <v>947</v>
      </c>
      <c r="G144" s="7" t="s">
        <v>948</v>
      </c>
      <c r="I144" s="43" t="s">
        <v>1977</v>
      </c>
      <c r="J144" s="140" t="s">
        <v>1977</v>
      </c>
      <c r="K144" s="151" t="s">
        <v>1977</v>
      </c>
      <c r="L144" s="55" t="s">
        <v>1977</v>
      </c>
      <c r="M144" s="164" t="s">
        <v>1977</v>
      </c>
      <c r="N144" s="178" t="s">
        <v>1977</v>
      </c>
    </row>
    <row r="145" spans="2:14" ht="19.5" customHeight="1" x14ac:dyDescent="0.35">
      <c r="B145" s="68">
        <f t="shared" si="4"/>
        <v>135</v>
      </c>
      <c r="C145" s="10" t="s">
        <v>1004</v>
      </c>
      <c r="D145" s="5" t="s">
        <v>949</v>
      </c>
      <c r="E145" s="5" t="s">
        <v>2116</v>
      </c>
      <c r="F145" s="21" t="s">
        <v>950</v>
      </c>
      <c r="G145" s="7" t="s">
        <v>1015</v>
      </c>
      <c r="I145" s="43" t="s">
        <v>1977</v>
      </c>
      <c r="J145" s="140" t="s">
        <v>1977</v>
      </c>
      <c r="K145" s="151" t="s">
        <v>1977</v>
      </c>
      <c r="L145" s="55" t="s">
        <v>1977</v>
      </c>
      <c r="M145" s="164" t="s">
        <v>1977</v>
      </c>
      <c r="N145" s="178"/>
    </row>
    <row r="146" spans="2:14" ht="19.5" customHeight="1" x14ac:dyDescent="0.35">
      <c r="B146" s="68">
        <f t="shared" si="4"/>
        <v>136</v>
      </c>
      <c r="C146" s="10" t="s">
        <v>1001</v>
      </c>
      <c r="D146" s="5" t="s">
        <v>1016</v>
      </c>
      <c r="E146" s="5" t="s">
        <v>951</v>
      </c>
      <c r="F146" s="19" t="s">
        <v>1887</v>
      </c>
      <c r="G146" s="7" t="s">
        <v>952</v>
      </c>
      <c r="I146" s="43" t="s">
        <v>1977</v>
      </c>
      <c r="J146" s="140" t="s">
        <v>1977</v>
      </c>
      <c r="K146" s="151" t="s">
        <v>1977</v>
      </c>
      <c r="L146" s="55" t="s">
        <v>1977</v>
      </c>
      <c r="M146" s="164" t="s">
        <v>1977</v>
      </c>
      <c r="N146" s="178" t="s">
        <v>1977</v>
      </c>
    </row>
    <row r="147" spans="2:14" ht="19.5" customHeight="1" x14ac:dyDescent="0.35">
      <c r="B147" s="68">
        <f t="shared" si="4"/>
        <v>137</v>
      </c>
      <c r="C147" s="10" t="s">
        <v>1001</v>
      </c>
      <c r="D147" s="5" t="s">
        <v>953</v>
      </c>
      <c r="E147" s="5" t="s">
        <v>954</v>
      </c>
      <c r="F147" s="19" t="s">
        <v>1887</v>
      </c>
      <c r="G147" s="7" t="s">
        <v>955</v>
      </c>
      <c r="I147" s="43" t="s">
        <v>1977</v>
      </c>
      <c r="J147" s="140" t="s">
        <v>1977</v>
      </c>
      <c r="K147" s="151"/>
      <c r="L147" s="55"/>
      <c r="M147" s="164"/>
      <c r="N147" s="178"/>
    </row>
    <row r="148" spans="2:14" ht="19.5" customHeight="1" x14ac:dyDescent="0.35">
      <c r="B148" s="68">
        <f t="shared" si="4"/>
        <v>138</v>
      </c>
      <c r="C148" s="10" t="s">
        <v>1001</v>
      </c>
      <c r="D148" s="5" t="s">
        <v>953</v>
      </c>
      <c r="E148" s="5" t="s">
        <v>956</v>
      </c>
      <c r="F148" s="22" t="s">
        <v>38</v>
      </c>
      <c r="G148" s="7" t="s">
        <v>783</v>
      </c>
      <c r="I148" s="43" t="s">
        <v>1977</v>
      </c>
      <c r="J148" s="140"/>
      <c r="K148" s="151"/>
      <c r="L148" s="55" t="s">
        <v>1977</v>
      </c>
      <c r="M148" s="164"/>
      <c r="N148" s="178"/>
    </row>
    <row r="149" spans="2:14" ht="19.5" customHeight="1" x14ac:dyDescent="0.35">
      <c r="B149" s="68">
        <f t="shared" si="4"/>
        <v>139</v>
      </c>
      <c r="C149" s="10" t="s">
        <v>1001</v>
      </c>
      <c r="D149" s="5" t="s">
        <v>953</v>
      </c>
      <c r="E149" s="5" t="s">
        <v>2211</v>
      </c>
      <c r="F149" s="21" t="s">
        <v>957</v>
      </c>
      <c r="G149" s="7" t="s">
        <v>1017</v>
      </c>
      <c r="I149" s="43" t="s">
        <v>1977</v>
      </c>
      <c r="J149" s="140" t="s">
        <v>1977</v>
      </c>
      <c r="K149" s="151"/>
      <c r="L149" s="55" t="s">
        <v>1977</v>
      </c>
      <c r="M149" s="164" t="s">
        <v>1977</v>
      </c>
      <c r="N149" s="178" t="s">
        <v>1977</v>
      </c>
    </row>
    <row r="150" spans="2:14" ht="33" customHeight="1" x14ac:dyDescent="0.35">
      <c r="B150" s="68">
        <f t="shared" si="4"/>
        <v>140</v>
      </c>
      <c r="C150" s="10" t="s">
        <v>1001</v>
      </c>
      <c r="D150" s="52" t="s">
        <v>2464</v>
      </c>
      <c r="E150" s="52" t="s">
        <v>2463</v>
      </c>
      <c r="F150" s="20" t="s">
        <v>2140</v>
      </c>
      <c r="G150" s="59" t="s">
        <v>2465</v>
      </c>
      <c r="I150" s="43" t="s">
        <v>1977</v>
      </c>
      <c r="J150" s="140"/>
      <c r="K150" s="151"/>
      <c r="L150" s="55" t="s">
        <v>1977</v>
      </c>
      <c r="M150" s="164"/>
      <c r="N150" s="178"/>
    </row>
    <row r="151" spans="2:14" ht="19.5" customHeight="1" x14ac:dyDescent="0.35">
      <c r="B151" s="68">
        <f t="shared" si="4"/>
        <v>141</v>
      </c>
      <c r="C151" s="10" t="s">
        <v>1001</v>
      </c>
      <c r="D151" s="5" t="s">
        <v>958</v>
      </c>
      <c r="E151" s="5" t="s">
        <v>959</v>
      </c>
      <c r="F151" s="19" t="s">
        <v>2084</v>
      </c>
      <c r="G151" s="7" t="s">
        <v>2356</v>
      </c>
      <c r="I151" s="43" t="s">
        <v>1977</v>
      </c>
      <c r="J151" s="140" t="s">
        <v>1977</v>
      </c>
      <c r="K151" s="151" t="s">
        <v>1977</v>
      </c>
      <c r="L151" s="55" t="s">
        <v>1977</v>
      </c>
      <c r="M151" s="164" t="s">
        <v>1977</v>
      </c>
      <c r="N151" s="178" t="s">
        <v>1977</v>
      </c>
    </row>
    <row r="152" spans="2:14" ht="19.5" customHeight="1" x14ac:dyDescent="0.35">
      <c r="B152" s="68">
        <f t="shared" si="4"/>
        <v>142</v>
      </c>
      <c r="C152" s="10" t="s">
        <v>1001</v>
      </c>
      <c r="D152" s="5" t="s">
        <v>958</v>
      </c>
      <c r="E152" s="5" t="s">
        <v>960</v>
      </c>
      <c r="F152" s="21" t="s">
        <v>961</v>
      </c>
      <c r="G152" s="7" t="s">
        <v>962</v>
      </c>
      <c r="I152" s="43" t="s">
        <v>1977</v>
      </c>
      <c r="J152" s="140" t="s">
        <v>1976</v>
      </c>
      <c r="K152" s="151"/>
      <c r="L152" s="55"/>
      <c r="M152" s="164"/>
      <c r="N152" s="178"/>
    </row>
    <row r="153" spans="2:14" ht="19.5" customHeight="1" x14ac:dyDescent="0.35">
      <c r="B153" s="68">
        <f t="shared" si="4"/>
        <v>143</v>
      </c>
      <c r="C153" s="10" t="s">
        <v>999</v>
      </c>
      <c r="D153" s="5" t="s">
        <v>963</v>
      </c>
      <c r="E153" s="36" t="s">
        <v>964</v>
      </c>
      <c r="F153" s="19" t="s">
        <v>1887</v>
      </c>
      <c r="G153" s="7" t="s">
        <v>1018</v>
      </c>
      <c r="I153" s="43" t="s">
        <v>1977</v>
      </c>
      <c r="J153" s="140" t="s">
        <v>1977</v>
      </c>
      <c r="K153" s="151"/>
      <c r="L153" s="55" t="s">
        <v>1977</v>
      </c>
      <c r="M153" s="164"/>
      <c r="N153" s="178"/>
    </row>
    <row r="154" spans="2:14" ht="19.5" customHeight="1" x14ac:dyDescent="0.35">
      <c r="B154" s="68">
        <f t="shared" si="4"/>
        <v>144</v>
      </c>
      <c r="C154" s="10" t="s">
        <v>1004</v>
      </c>
      <c r="D154" s="5" t="s">
        <v>965</v>
      </c>
      <c r="E154" s="36" t="s">
        <v>1020</v>
      </c>
      <c r="F154" s="19" t="s">
        <v>1887</v>
      </c>
      <c r="G154" s="7" t="s">
        <v>1019</v>
      </c>
      <c r="I154" s="43" t="s">
        <v>1977</v>
      </c>
      <c r="J154" s="140" t="s">
        <v>1977</v>
      </c>
      <c r="K154" s="151"/>
      <c r="L154" s="55" t="s">
        <v>1977</v>
      </c>
      <c r="M154" s="164" t="s">
        <v>1977</v>
      </c>
      <c r="N154" s="178" t="s">
        <v>1977</v>
      </c>
    </row>
    <row r="155" spans="2:14" ht="32.25" customHeight="1" x14ac:dyDescent="0.35">
      <c r="B155" s="68">
        <f t="shared" si="4"/>
        <v>145</v>
      </c>
      <c r="C155" s="11" t="s">
        <v>1037</v>
      </c>
      <c r="D155" s="8" t="s">
        <v>1022</v>
      </c>
      <c r="E155" s="8" t="s">
        <v>1021</v>
      </c>
      <c r="F155" s="19" t="s">
        <v>1887</v>
      </c>
      <c r="G155" s="9" t="s">
        <v>1023</v>
      </c>
      <c r="I155" s="43" t="s">
        <v>1977</v>
      </c>
      <c r="J155" s="140" t="s">
        <v>1977</v>
      </c>
      <c r="K155" s="151" t="s">
        <v>1977</v>
      </c>
      <c r="L155" s="55" t="s">
        <v>1977</v>
      </c>
      <c r="M155" s="164"/>
      <c r="N155" s="178"/>
    </row>
    <row r="156" spans="2:14" ht="19.5" customHeight="1" x14ac:dyDescent="0.35">
      <c r="B156" s="68">
        <f t="shared" si="4"/>
        <v>146</v>
      </c>
      <c r="C156" s="10" t="s">
        <v>999</v>
      </c>
      <c r="D156" s="5" t="s">
        <v>966</v>
      </c>
      <c r="E156" s="5" t="s">
        <v>2092</v>
      </c>
      <c r="F156" s="218" t="s">
        <v>2557</v>
      </c>
      <c r="G156" s="7" t="s">
        <v>1024</v>
      </c>
      <c r="I156" s="43" t="s">
        <v>1977</v>
      </c>
      <c r="J156" s="140" t="s">
        <v>1977</v>
      </c>
      <c r="K156" s="151" t="s">
        <v>1977</v>
      </c>
      <c r="L156" s="55" t="s">
        <v>1977</v>
      </c>
      <c r="M156" s="164"/>
      <c r="N156" s="178"/>
    </row>
    <row r="157" spans="2:14" ht="19.5" customHeight="1" x14ac:dyDescent="0.35">
      <c r="B157" s="68">
        <f t="shared" si="4"/>
        <v>147</v>
      </c>
      <c r="C157" s="10" t="s">
        <v>999</v>
      </c>
      <c r="D157" s="5" t="s">
        <v>966</v>
      </c>
      <c r="E157" s="5" t="s">
        <v>967</v>
      </c>
      <c r="F157" s="19" t="s">
        <v>1887</v>
      </c>
      <c r="G157" s="7" t="s">
        <v>1025</v>
      </c>
      <c r="I157" s="43" t="s">
        <v>1977</v>
      </c>
      <c r="J157" s="140"/>
      <c r="K157" s="151"/>
      <c r="L157" s="55"/>
      <c r="M157" s="164"/>
      <c r="N157" s="178"/>
    </row>
    <row r="158" spans="2:14" ht="19.5" customHeight="1" x14ac:dyDescent="0.35">
      <c r="B158" s="68">
        <f t="shared" si="4"/>
        <v>148</v>
      </c>
      <c r="C158" s="10" t="s">
        <v>999</v>
      </c>
      <c r="D158" s="5" t="s">
        <v>966</v>
      </c>
      <c r="E158" s="5" t="s">
        <v>577</v>
      </c>
      <c r="F158" s="19" t="s">
        <v>2084</v>
      </c>
      <c r="G158" s="7" t="s">
        <v>1026</v>
      </c>
      <c r="I158" s="43" t="s">
        <v>1977</v>
      </c>
      <c r="J158" s="140" t="s">
        <v>1976</v>
      </c>
      <c r="K158" s="151"/>
      <c r="L158" s="55"/>
      <c r="M158" s="164"/>
      <c r="N158" s="178"/>
    </row>
    <row r="159" spans="2:14" ht="19.5" customHeight="1" x14ac:dyDescent="0.35">
      <c r="B159" s="68">
        <f t="shared" si="4"/>
        <v>149</v>
      </c>
      <c r="C159" s="10" t="s">
        <v>999</v>
      </c>
      <c r="D159" s="5" t="s">
        <v>968</v>
      </c>
      <c r="E159" s="5" t="s">
        <v>969</v>
      </c>
      <c r="F159" s="19" t="s">
        <v>2084</v>
      </c>
      <c r="G159" s="7" t="s">
        <v>970</v>
      </c>
      <c r="I159" s="43" t="s">
        <v>1977</v>
      </c>
      <c r="J159" s="140" t="s">
        <v>1976</v>
      </c>
      <c r="K159" s="151"/>
      <c r="L159" s="55" t="s">
        <v>1977</v>
      </c>
      <c r="M159" s="164"/>
      <c r="N159" s="178"/>
    </row>
    <row r="160" spans="2:14" ht="19.5" customHeight="1" x14ac:dyDescent="0.35">
      <c r="B160" s="68">
        <f t="shared" si="4"/>
        <v>150</v>
      </c>
      <c r="C160" s="10" t="s">
        <v>999</v>
      </c>
      <c r="D160" s="5" t="s">
        <v>968</v>
      </c>
      <c r="E160" s="5" t="s">
        <v>2111</v>
      </c>
      <c r="F160" s="19" t="s">
        <v>2084</v>
      </c>
      <c r="G160" s="7" t="s">
        <v>2466</v>
      </c>
      <c r="I160" s="43" t="s">
        <v>1977</v>
      </c>
      <c r="J160" s="140" t="s">
        <v>1977</v>
      </c>
      <c r="K160" s="151" t="s">
        <v>1977</v>
      </c>
      <c r="L160" s="55" t="s">
        <v>1977</v>
      </c>
      <c r="M160" s="164" t="s">
        <v>1977</v>
      </c>
      <c r="N160" s="178" t="s">
        <v>1977</v>
      </c>
    </row>
    <row r="161" spans="2:14" ht="19.5" customHeight="1" x14ac:dyDescent="0.35">
      <c r="B161" s="68">
        <f t="shared" si="4"/>
        <v>151</v>
      </c>
      <c r="C161" s="10" t="s">
        <v>999</v>
      </c>
      <c r="D161" s="5" t="s">
        <v>968</v>
      </c>
      <c r="E161" s="5" t="s">
        <v>971</v>
      </c>
      <c r="F161" s="19" t="s">
        <v>1887</v>
      </c>
      <c r="G161" s="7" t="s">
        <v>1027</v>
      </c>
      <c r="I161" s="43" t="s">
        <v>1977</v>
      </c>
      <c r="J161" s="140"/>
      <c r="K161" s="151"/>
      <c r="L161" s="55"/>
      <c r="M161" s="164"/>
      <c r="N161" s="178"/>
    </row>
    <row r="162" spans="2:14" ht="19.5" customHeight="1" x14ac:dyDescent="0.35">
      <c r="B162" s="68">
        <f t="shared" si="4"/>
        <v>152</v>
      </c>
      <c r="C162" s="10" t="s">
        <v>999</v>
      </c>
      <c r="D162" s="5" t="s">
        <v>968</v>
      </c>
      <c r="E162" s="5" t="s">
        <v>972</v>
      </c>
      <c r="F162" s="19" t="s">
        <v>1887</v>
      </c>
      <c r="G162" s="7" t="s">
        <v>973</v>
      </c>
      <c r="I162" s="43" t="s">
        <v>1977</v>
      </c>
      <c r="J162" s="140"/>
      <c r="K162" s="151"/>
      <c r="L162" s="55" t="s">
        <v>1977</v>
      </c>
      <c r="M162" s="164"/>
      <c r="N162" s="178"/>
    </row>
    <row r="163" spans="2:14" ht="19.5" customHeight="1" x14ac:dyDescent="0.35">
      <c r="B163" s="68">
        <f t="shared" si="4"/>
        <v>153</v>
      </c>
      <c r="C163" s="10" t="s">
        <v>999</v>
      </c>
      <c r="D163" s="5" t="s">
        <v>968</v>
      </c>
      <c r="E163" s="5" t="s">
        <v>974</v>
      </c>
      <c r="F163" s="19" t="s">
        <v>1887</v>
      </c>
      <c r="G163" s="7" t="s">
        <v>975</v>
      </c>
      <c r="I163" s="43" t="s">
        <v>1977</v>
      </c>
      <c r="J163" s="140" t="s">
        <v>1977</v>
      </c>
      <c r="K163" s="151"/>
      <c r="L163" s="55"/>
      <c r="M163" s="164"/>
      <c r="N163" s="178"/>
    </row>
    <row r="164" spans="2:14" ht="19.5" customHeight="1" x14ac:dyDescent="0.35">
      <c r="B164" s="68">
        <f t="shared" si="4"/>
        <v>154</v>
      </c>
      <c r="C164" s="10" t="s">
        <v>999</v>
      </c>
      <c r="D164" s="5" t="s">
        <v>968</v>
      </c>
      <c r="E164" s="5" t="s">
        <v>976</v>
      </c>
      <c r="F164" s="19" t="s">
        <v>1887</v>
      </c>
      <c r="G164" s="7" t="s">
        <v>1028</v>
      </c>
      <c r="I164" s="43" t="s">
        <v>1977</v>
      </c>
      <c r="J164" s="140"/>
      <c r="K164" s="151"/>
      <c r="L164" s="55"/>
      <c r="M164" s="164"/>
      <c r="N164" s="178"/>
    </row>
    <row r="165" spans="2:14" ht="32.25" customHeight="1" x14ac:dyDescent="0.35">
      <c r="B165" s="68">
        <f t="shared" si="4"/>
        <v>155</v>
      </c>
      <c r="C165" s="11" t="s">
        <v>1037</v>
      </c>
      <c r="D165" s="8" t="s">
        <v>1029</v>
      </c>
      <c r="E165" s="8" t="s">
        <v>1030</v>
      </c>
      <c r="F165" s="23" t="s">
        <v>2295</v>
      </c>
      <c r="G165" s="9" t="s">
        <v>1031</v>
      </c>
      <c r="I165" s="43" t="s">
        <v>1977</v>
      </c>
      <c r="J165" s="140" t="s">
        <v>1977</v>
      </c>
      <c r="K165" s="151" t="s">
        <v>1977</v>
      </c>
      <c r="L165" s="55" t="s">
        <v>1977</v>
      </c>
      <c r="M165" s="164"/>
      <c r="N165" s="178"/>
    </row>
    <row r="166" spans="2:14" ht="32.25" customHeight="1" x14ac:dyDescent="0.35">
      <c r="B166" s="68">
        <f t="shared" si="4"/>
        <v>156</v>
      </c>
      <c r="C166" s="11" t="s">
        <v>1036</v>
      </c>
      <c r="D166" s="8" t="s">
        <v>1032</v>
      </c>
      <c r="E166" s="8" t="s">
        <v>1033</v>
      </c>
      <c r="F166" s="41" t="s">
        <v>1034</v>
      </c>
      <c r="G166" s="9" t="s">
        <v>1035</v>
      </c>
      <c r="I166" s="43" t="s">
        <v>1977</v>
      </c>
      <c r="J166" s="140"/>
      <c r="K166" s="151"/>
      <c r="L166" s="55"/>
      <c r="M166" s="164"/>
      <c r="N166" s="178"/>
    </row>
    <row r="167" spans="2:14" ht="32.25" customHeight="1" x14ac:dyDescent="0.35">
      <c r="B167" s="68">
        <f t="shared" si="4"/>
        <v>157</v>
      </c>
      <c r="C167" s="11" t="s">
        <v>1037</v>
      </c>
      <c r="D167" s="8" t="s">
        <v>2357</v>
      </c>
      <c r="E167" s="8" t="s">
        <v>1038</v>
      </c>
      <c r="F167" s="23" t="s">
        <v>2295</v>
      </c>
      <c r="G167" s="9" t="s">
        <v>1039</v>
      </c>
      <c r="I167" s="43" t="s">
        <v>1977</v>
      </c>
      <c r="J167" s="140" t="s">
        <v>1977</v>
      </c>
      <c r="K167" s="151" t="s">
        <v>1977</v>
      </c>
      <c r="L167" s="55" t="s">
        <v>1977</v>
      </c>
      <c r="M167" s="164" t="s">
        <v>1977</v>
      </c>
      <c r="N167" s="178"/>
    </row>
    <row r="168" spans="2:14" ht="19.5" customHeight="1" x14ac:dyDescent="0.35">
      <c r="B168" s="68">
        <f t="shared" si="4"/>
        <v>158</v>
      </c>
      <c r="C168" s="10" t="s">
        <v>1004</v>
      </c>
      <c r="D168" s="5" t="s">
        <v>977</v>
      </c>
      <c r="E168" s="5" t="s">
        <v>2211</v>
      </c>
      <c r="F168" s="19" t="s">
        <v>1887</v>
      </c>
      <c r="G168" s="7" t="s">
        <v>978</v>
      </c>
      <c r="I168" s="43" t="s">
        <v>1977</v>
      </c>
      <c r="J168" s="140" t="s">
        <v>1976</v>
      </c>
      <c r="K168" s="151"/>
      <c r="L168" s="55"/>
      <c r="M168" s="164"/>
      <c r="N168" s="178"/>
    </row>
    <row r="169" spans="2:14" ht="19.5" customHeight="1" x14ac:dyDescent="0.35">
      <c r="B169" s="68">
        <f t="shared" si="4"/>
        <v>159</v>
      </c>
      <c r="C169" s="10" t="s">
        <v>1004</v>
      </c>
      <c r="D169" s="5" t="s">
        <v>979</v>
      </c>
      <c r="E169" s="5" t="s">
        <v>980</v>
      </c>
      <c r="F169" s="19" t="s">
        <v>1887</v>
      </c>
      <c r="G169" s="7" t="s">
        <v>981</v>
      </c>
      <c r="I169" s="43" t="s">
        <v>1977</v>
      </c>
      <c r="J169" s="140" t="s">
        <v>1977</v>
      </c>
      <c r="K169" s="151"/>
      <c r="L169" s="55" t="s">
        <v>1977</v>
      </c>
      <c r="M169" s="164"/>
      <c r="N169" s="178"/>
    </row>
    <row r="170" spans="2:14" ht="19.5" customHeight="1" x14ac:dyDescent="0.35">
      <c r="B170" s="68">
        <f t="shared" si="4"/>
        <v>160</v>
      </c>
      <c r="C170" s="221" t="s">
        <v>2497</v>
      </c>
      <c r="D170" s="36" t="s">
        <v>2494</v>
      </c>
      <c r="E170" s="36" t="s">
        <v>2495</v>
      </c>
      <c r="F170" s="19" t="s">
        <v>1887</v>
      </c>
      <c r="G170" s="39" t="s">
        <v>2496</v>
      </c>
      <c r="H170" s="205"/>
      <c r="I170" s="43" t="s">
        <v>1977</v>
      </c>
      <c r="J170" s="140"/>
      <c r="K170" s="151"/>
      <c r="L170" s="55"/>
      <c r="M170" s="164"/>
      <c r="N170" s="178"/>
    </row>
    <row r="171" spans="2:14" ht="19.5" customHeight="1" x14ac:dyDescent="0.35">
      <c r="B171" s="68">
        <f t="shared" si="4"/>
        <v>161</v>
      </c>
      <c r="C171" s="10" t="s">
        <v>1004</v>
      </c>
      <c r="D171" s="5" t="s">
        <v>982</v>
      </c>
      <c r="E171" s="5" t="s">
        <v>983</v>
      </c>
      <c r="F171" s="19" t="s">
        <v>1887</v>
      </c>
      <c r="G171" s="7" t="s">
        <v>984</v>
      </c>
      <c r="I171" s="43" t="s">
        <v>1977</v>
      </c>
      <c r="J171" s="140" t="s">
        <v>1977</v>
      </c>
      <c r="K171" s="151" t="s">
        <v>1977</v>
      </c>
      <c r="L171" s="55" t="s">
        <v>1977</v>
      </c>
      <c r="M171" s="164" t="s">
        <v>1977</v>
      </c>
      <c r="N171" s="178" t="s">
        <v>1977</v>
      </c>
    </row>
    <row r="172" spans="2:14" ht="19.5" customHeight="1" x14ac:dyDescent="0.35">
      <c r="B172" s="68">
        <f t="shared" si="4"/>
        <v>162</v>
      </c>
      <c r="C172" s="10" t="s">
        <v>1002</v>
      </c>
      <c r="D172" s="5" t="s">
        <v>985</v>
      </c>
      <c r="E172" s="5" t="s">
        <v>986</v>
      </c>
      <c r="F172" s="19" t="s">
        <v>1887</v>
      </c>
      <c r="G172" s="7" t="s">
        <v>987</v>
      </c>
      <c r="I172" s="43" t="s">
        <v>1977</v>
      </c>
      <c r="J172" s="140" t="s">
        <v>1977</v>
      </c>
      <c r="K172" s="151" t="s">
        <v>1977</v>
      </c>
      <c r="L172" s="55" t="s">
        <v>1977</v>
      </c>
      <c r="M172" s="164" t="s">
        <v>1977</v>
      </c>
      <c r="N172" s="178"/>
    </row>
    <row r="173" spans="2:14" ht="19.5" customHeight="1" x14ac:dyDescent="0.35">
      <c r="B173" s="68">
        <f t="shared" si="4"/>
        <v>163</v>
      </c>
      <c r="C173" s="10" t="s">
        <v>1002</v>
      </c>
      <c r="D173" s="5" t="s">
        <v>988</v>
      </c>
      <c r="E173" s="5" t="s">
        <v>986</v>
      </c>
      <c r="F173" s="21" t="s">
        <v>989</v>
      </c>
      <c r="G173" s="7" t="s">
        <v>990</v>
      </c>
      <c r="I173" s="43" t="s">
        <v>1977</v>
      </c>
      <c r="J173" s="140"/>
      <c r="K173" s="151"/>
      <c r="L173" s="55"/>
      <c r="M173" s="164"/>
      <c r="N173" s="178"/>
    </row>
    <row r="174" spans="2:14" ht="19.5" customHeight="1" x14ac:dyDescent="0.35">
      <c r="B174" s="68">
        <f t="shared" si="4"/>
        <v>164</v>
      </c>
      <c r="C174" s="10" t="s">
        <v>1001</v>
      </c>
      <c r="D174" s="5" t="s">
        <v>1040</v>
      </c>
      <c r="E174" s="5" t="s">
        <v>991</v>
      </c>
      <c r="F174" s="22" t="s">
        <v>740</v>
      </c>
      <c r="G174" s="7" t="s">
        <v>992</v>
      </c>
      <c r="I174" s="43" t="s">
        <v>1977</v>
      </c>
      <c r="J174" s="140"/>
      <c r="K174" s="151"/>
      <c r="L174" s="55" t="s">
        <v>1977</v>
      </c>
      <c r="M174" s="164"/>
      <c r="N174" s="178"/>
    </row>
    <row r="175" spans="2:14" ht="19.5" customHeight="1" x14ac:dyDescent="0.35">
      <c r="B175" s="68">
        <f t="shared" si="4"/>
        <v>165</v>
      </c>
      <c r="C175" s="10" t="s">
        <v>1001</v>
      </c>
      <c r="D175" s="5" t="s">
        <v>1040</v>
      </c>
      <c r="E175" s="5" t="s">
        <v>993</v>
      </c>
      <c r="F175" s="21" t="s">
        <v>994</v>
      </c>
      <c r="G175" s="7" t="s">
        <v>995</v>
      </c>
      <c r="I175" s="43" t="s">
        <v>1977</v>
      </c>
      <c r="J175" s="140" t="s">
        <v>1977</v>
      </c>
      <c r="K175" s="151" t="s">
        <v>1977</v>
      </c>
      <c r="L175" s="55" t="s">
        <v>1977</v>
      </c>
      <c r="M175" s="164" t="s">
        <v>1977</v>
      </c>
      <c r="N175" s="178"/>
    </row>
    <row r="176" spans="2:14" ht="19.5" customHeight="1" x14ac:dyDescent="0.35">
      <c r="B176" s="68">
        <f t="shared" si="4"/>
        <v>166</v>
      </c>
      <c r="C176" s="10" t="s">
        <v>999</v>
      </c>
      <c r="D176" s="5" t="s">
        <v>996</v>
      </c>
      <c r="E176" s="5" t="s">
        <v>997</v>
      </c>
      <c r="F176" s="21" t="s">
        <v>1703</v>
      </c>
      <c r="G176" s="7" t="s">
        <v>998</v>
      </c>
      <c r="I176" s="43" t="s">
        <v>1977</v>
      </c>
      <c r="J176" s="140"/>
      <c r="K176" s="151"/>
      <c r="L176" s="55"/>
      <c r="M176" s="164"/>
      <c r="N176" s="178"/>
    </row>
    <row r="177" spans="1:21" ht="68.25" customHeight="1" x14ac:dyDescent="0.35">
      <c r="B177" s="68">
        <f>B176+1</f>
        <v>167</v>
      </c>
      <c r="C177" s="246" t="s">
        <v>2538</v>
      </c>
      <c r="D177" s="247" t="s">
        <v>2534</v>
      </c>
      <c r="E177" s="247" t="s">
        <v>2535</v>
      </c>
      <c r="F177" s="248" t="s">
        <v>2536</v>
      </c>
      <c r="G177" s="249" t="s">
        <v>2537</v>
      </c>
      <c r="I177" s="43" t="s">
        <v>1977</v>
      </c>
      <c r="J177" s="140"/>
      <c r="K177" s="151"/>
      <c r="L177" s="55" t="s">
        <v>1977</v>
      </c>
      <c r="M177" s="164"/>
      <c r="N177" s="178"/>
    </row>
    <row r="178" spans="1:21" ht="19.5" customHeight="1" thickBot="1" x14ac:dyDescent="0.4">
      <c r="B178" s="68">
        <f>B177+1</f>
        <v>168</v>
      </c>
      <c r="C178" s="221" t="s">
        <v>1000</v>
      </c>
      <c r="D178" s="36" t="s">
        <v>2472</v>
      </c>
      <c r="E178" s="36" t="s">
        <v>2473</v>
      </c>
      <c r="F178" s="19" t="s">
        <v>1887</v>
      </c>
      <c r="G178" s="39" t="s">
        <v>2498</v>
      </c>
      <c r="H178" s="205"/>
      <c r="I178" s="43" t="s">
        <v>1977</v>
      </c>
      <c r="J178" s="140"/>
      <c r="K178" s="151"/>
      <c r="L178" s="55"/>
      <c r="M178" s="164"/>
      <c r="N178" s="178"/>
    </row>
    <row r="179" spans="1:21" ht="19.5" customHeight="1" thickBot="1" x14ac:dyDescent="0.4">
      <c r="A179" s="204"/>
      <c r="B179" s="69"/>
      <c r="C179" s="12"/>
      <c r="D179" s="13"/>
      <c r="E179" s="13"/>
      <c r="F179" s="13"/>
      <c r="G179" s="14"/>
      <c r="I179" s="193" t="s">
        <v>1977</v>
      </c>
      <c r="J179" s="194" t="s">
        <v>1977</v>
      </c>
      <c r="K179" s="195" t="s">
        <v>1977</v>
      </c>
      <c r="L179" s="193" t="s">
        <v>1977</v>
      </c>
      <c r="M179" s="194" t="s">
        <v>1977</v>
      </c>
      <c r="N179" s="195" t="s">
        <v>1977</v>
      </c>
    </row>
    <row r="180" spans="1:21" ht="5.25" customHeight="1" thickBot="1" x14ac:dyDescent="0.4">
      <c r="I180" s="199" t="s">
        <v>1977</v>
      </c>
      <c r="J180" s="199" t="s">
        <v>1977</v>
      </c>
      <c r="K180" s="199" t="s">
        <v>1977</v>
      </c>
      <c r="L180" s="199" t="s">
        <v>1977</v>
      </c>
      <c r="M180" s="199" t="s">
        <v>1977</v>
      </c>
      <c r="N180" s="199" t="s">
        <v>1977</v>
      </c>
    </row>
    <row r="181" spans="1:21" ht="19.5" customHeight="1" thickBot="1" x14ac:dyDescent="0.4">
      <c r="B181" s="66"/>
      <c r="C181" s="24" t="s">
        <v>336</v>
      </c>
      <c r="D181" s="16"/>
      <c r="E181" s="16"/>
      <c r="F181" s="16"/>
      <c r="G181" s="17"/>
      <c r="I181" s="193" t="s">
        <v>1977</v>
      </c>
      <c r="J181" s="194" t="s">
        <v>1977</v>
      </c>
      <c r="K181" s="195" t="s">
        <v>1977</v>
      </c>
      <c r="L181" s="193" t="s">
        <v>1977</v>
      </c>
      <c r="M181" s="194" t="s">
        <v>1977</v>
      </c>
      <c r="N181" s="195" t="s">
        <v>1977</v>
      </c>
      <c r="P181" s="57">
        <f t="shared" ref="P181:U181" si="5">COUNTIF(I183:I423, "■")</f>
        <v>240</v>
      </c>
      <c r="Q181" s="57">
        <f t="shared" si="5"/>
        <v>120</v>
      </c>
      <c r="R181" s="57">
        <f t="shared" si="5"/>
        <v>80</v>
      </c>
      <c r="S181" s="57">
        <f t="shared" si="5"/>
        <v>126</v>
      </c>
      <c r="T181" s="57">
        <f t="shared" si="5"/>
        <v>63</v>
      </c>
      <c r="U181" s="57">
        <f t="shared" si="5"/>
        <v>42</v>
      </c>
    </row>
    <row r="182" spans="1:21" ht="19.5" customHeight="1" thickBot="1" x14ac:dyDescent="0.4">
      <c r="B182" s="67" t="s">
        <v>214</v>
      </c>
      <c r="C182" s="33" t="s">
        <v>1917</v>
      </c>
      <c r="D182" s="34" t="s">
        <v>1918</v>
      </c>
      <c r="E182" s="34" t="s">
        <v>1919</v>
      </c>
      <c r="F182" s="34" t="s">
        <v>1920</v>
      </c>
      <c r="G182" s="35" t="s">
        <v>1921</v>
      </c>
      <c r="I182" s="196" t="s">
        <v>1977</v>
      </c>
      <c r="J182" s="197" t="s">
        <v>1977</v>
      </c>
      <c r="K182" s="198" t="s">
        <v>1977</v>
      </c>
      <c r="L182" s="196" t="s">
        <v>1977</v>
      </c>
      <c r="M182" s="197" t="s">
        <v>1977</v>
      </c>
      <c r="N182" s="198" t="s">
        <v>1977</v>
      </c>
    </row>
    <row r="183" spans="1:21" ht="19.5" customHeight="1" x14ac:dyDescent="0.35">
      <c r="B183" s="68">
        <f>B177+1</f>
        <v>168</v>
      </c>
      <c r="C183" s="10" t="s">
        <v>337</v>
      </c>
      <c r="D183" s="5" t="s">
        <v>338</v>
      </c>
      <c r="E183" s="5" t="s">
        <v>2323</v>
      </c>
      <c r="F183" s="19" t="s">
        <v>2084</v>
      </c>
      <c r="G183" s="39" t="s">
        <v>339</v>
      </c>
      <c r="I183" s="43" t="s">
        <v>1977</v>
      </c>
      <c r="J183" s="140" t="s">
        <v>1977</v>
      </c>
      <c r="K183" s="151" t="s">
        <v>1977</v>
      </c>
      <c r="L183" s="55" t="s">
        <v>1977</v>
      </c>
      <c r="M183" s="164" t="s">
        <v>1977</v>
      </c>
      <c r="N183" s="178" t="s">
        <v>1977</v>
      </c>
    </row>
    <row r="184" spans="1:21" ht="32.25" customHeight="1" x14ac:dyDescent="0.35">
      <c r="B184" s="68">
        <f>B183+1</f>
        <v>169</v>
      </c>
      <c r="C184" s="11" t="s">
        <v>340</v>
      </c>
      <c r="D184" s="8" t="s">
        <v>341</v>
      </c>
      <c r="E184" s="8" t="s">
        <v>342</v>
      </c>
      <c r="F184" s="23" t="s">
        <v>2295</v>
      </c>
      <c r="G184" s="59" t="s">
        <v>343</v>
      </c>
      <c r="I184" s="43" t="s">
        <v>1977</v>
      </c>
      <c r="J184" s="140" t="s">
        <v>1977</v>
      </c>
      <c r="K184" s="152"/>
      <c r="L184" s="55" t="s">
        <v>1977</v>
      </c>
      <c r="M184" s="164"/>
      <c r="N184" s="179"/>
    </row>
    <row r="185" spans="1:21" ht="19.5" customHeight="1" x14ac:dyDescent="0.35">
      <c r="B185" s="68">
        <f t="shared" ref="B185:B248" si="6">B184+1</f>
        <v>170</v>
      </c>
      <c r="C185" s="10" t="s">
        <v>344</v>
      </c>
      <c r="D185" s="5" t="s">
        <v>345</v>
      </c>
      <c r="E185" s="5" t="s">
        <v>346</v>
      </c>
      <c r="F185" s="72" t="s">
        <v>2359</v>
      </c>
      <c r="G185" s="39" t="s">
        <v>2358</v>
      </c>
      <c r="I185" s="43" t="s">
        <v>1977</v>
      </c>
      <c r="J185" s="140" t="s">
        <v>1977</v>
      </c>
      <c r="K185" s="151" t="s">
        <v>1977</v>
      </c>
      <c r="L185" s="55" t="s">
        <v>1977</v>
      </c>
      <c r="M185" s="164"/>
      <c r="N185" s="179"/>
    </row>
    <row r="186" spans="1:21" ht="19.5" customHeight="1" x14ac:dyDescent="0.35">
      <c r="B186" s="68">
        <f t="shared" si="6"/>
        <v>171</v>
      </c>
      <c r="C186" s="10" t="s">
        <v>344</v>
      </c>
      <c r="D186" s="5" t="s">
        <v>345</v>
      </c>
      <c r="E186" s="5" t="s">
        <v>346</v>
      </c>
      <c r="F186" s="72" t="s">
        <v>2383</v>
      </c>
      <c r="G186" s="39" t="s">
        <v>347</v>
      </c>
      <c r="I186" s="43" t="s">
        <v>1977</v>
      </c>
      <c r="J186" s="141"/>
      <c r="K186" s="152"/>
      <c r="L186" s="55"/>
      <c r="M186" s="165"/>
      <c r="N186" s="179"/>
    </row>
    <row r="187" spans="1:21" ht="19.5" customHeight="1" x14ac:dyDescent="0.35">
      <c r="B187" s="68">
        <f t="shared" si="6"/>
        <v>172</v>
      </c>
      <c r="C187" s="10" t="s">
        <v>344</v>
      </c>
      <c r="D187" s="5" t="s">
        <v>345</v>
      </c>
      <c r="E187" s="5" t="s">
        <v>346</v>
      </c>
      <c r="F187" s="19" t="s">
        <v>2084</v>
      </c>
      <c r="G187" s="7" t="s">
        <v>348</v>
      </c>
      <c r="I187" s="43" t="s">
        <v>1977</v>
      </c>
      <c r="J187" s="140" t="s">
        <v>1977</v>
      </c>
      <c r="K187" s="151" t="s">
        <v>1977</v>
      </c>
      <c r="L187" s="55" t="s">
        <v>1977</v>
      </c>
      <c r="M187" s="164" t="s">
        <v>1977</v>
      </c>
      <c r="N187" s="178" t="s">
        <v>1977</v>
      </c>
    </row>
    <row r="188" spans="1:21" ht="19.5" customHeight="1" x14ac:dyDescent="0.35">
      <c r="B188" s="68">
        <f t="shared" si="6"/>
        <v>173</v>
      </c>
      <c r="C188" s="10" t="s">
        <v>349</v>
      </c>
      <c r="D188" s="36" t="s">
        <v>350</v>
      </c>
      <c r="E188" s="36" t="s">
        <v>351</v>
      </c>
      <c r="F188" s="38" t="s">
        <v>1887</v>
      </c>
      <c r="G188" s="39" t="s">
        <v>352</v>
      </c>
      <c r="I188" s="43" t="s">
        <v>1977</v>
      </c>
      <c r="J188" s="141"/>
      <c r="K188" s="152"/>
      <c r="L188" s="55"/>
      <c r="M188" s="165"/>
      <c r="N188" s="179"/>
    </row>
    <row r="189" spans="1:21" ht="19.5" customHeight="1" x14ac:dyDescent="0.35">
      <c r="B189" s="68">
        <f t="shared" si="6"/>
        <v>174</v>
      </c>
      <c r="C189" s="10" t="s">
        <v>353</v>
      </c>
      <c r="D189" s="36" t="s">
        <v>354</v>
      </c>
      <c r="E189" s="36" t="s">
        <v>355</v>
      </c>
      <c r="F189" s="38" t="s">
        <v>1887</v>
      </c>
      <c r="G189" s="39" t="s">
        <v>354</v>
      </c>
      <c r="I189" s="43" t="s">
        <v>1977</v>
      </c>
      <c r="J189" s="141"/>
      <c r="K189" s="152"/>
      <c r="L189" s="55"/>
      <c r="M189" s="165"/>
      <c r="N189" s="179"/>
    </row>
    <row r="190" spans="1:21" ht="19.5" customHeight="1" x14ac:dyDescent="0.35">
      <c r="B190" s="68">
        <f t="shared" si="6"/>
        <v>175</v>
      </c>
      <c r="C190" s="10" t="s">
        <v>1912</v>
      </c>
      <c r="D190" s="5" t="s">
        <v>356</v>
      </c>
      <c r="E190" s="36" t="s">
        <v>2361</v>
      </c>
      <c r="F190" s="19" t="s">
        <v>1887</v>
      </c>
      <c r="G190" s="7" t="s">
        <v>357</v>
      </c>
      <c r="I190" s="43" t="s">
        <v>1977</v>
      </c>
      <c r="J190" s="140" t="s">
        <v>1977</v>
      </c>
      <c r="K190" s="151" t="s">
        <v>1977</v>
      </c>
      <c r="L190" s="55" t="s">
        <v>1977</v>
      </c>
      <c r="M190" s="164"/>
      <c r="N190" s="179"/>
    </row>
    <row r="191" spans="1:21" ht="19.5" customHeight="1" x14ac:dyDescent="0.35">
      <c r="B191" s="68">
        <f t="shared" si="6"/>
        <v>176</v>
      </c>
      <c r="C191" s="221" t="s">
        <v>2260</v>
      </c>
      <c r="D191" s="36" t="s">
        <v>2474</v>
      </c>
      <c r="E191" s="36" t="s">
        <v>2499</v>
      </c>
      <c r="F191" s="38" t="s">
        <v>1887</v>
      </c>
      <c r="G191" s="39" t="s">
        <v>2500</v>
      </c>
      <c r="H191" s="205"/>
      <c r="I191" s="43" t="s">
        <v>1977</v>
      </c>
      <c r="J191" s="140" t="s">
        <v>1977</v>
      </c>
      <c r="K191" s="151" t="s">
        <v>1977</v>
      </c>
      <c r="L191" s="55"/>
      <c r="M191" s="165"/>
      <c r="N191" s="179"/>
    </row>
    <row r="192" spans="1:21" ht="19.5" customHeight="1" x14ac:dyDescent="0.35">
      <c r="B192" s="68">
        <f t="shared" si="6"/>
        <v>177</v>
      </c>
      <c r="C192" s="10" t="s">
        <v>321</v>
      </c>
      <c r="D192" s="5" t="s">
        <v>358</v>
      </c>
      <c r="E192" s="5" t="s">
        <v>359</v>
      </c>
      <c r="F192" s="19" t="s">
        <v>1887</v>
      </c>
      <c r="G192" s="7" t="s">
        <v>360</v>
      </c>
      <c r="I192" s="43" t="s">
        <v>1977</v>
      </c>
      <c r="J192" s="140"/>
      <c r="K192" s="152"/>
      <c r="L192" s="55"/>
      <c r="M192" s="164"/>
      <c r="N192" s="179"/>
    </row>
    <row r="193" spans="2:17" ht="19.5" customHeight="1" x14ac:dyDescent="0.35">
      <c r="B193" s="68">
        <f t="shared" si="6"/>
        <v>178</v>
      </c>
      <c r="C193" s="10" t="s">
        <v>263</v>
      </c>
      <c r="D193" s="5" t="s">
        <v>361</v>
      </c>
      <c r="E193" s="5" t="s">
        <v>362</v>
      </c>
      <c r="F193" s="19" t="s">
        <v>1887</v>
      </c>
      <c r="G193" s="7" t="s">
        <v>363</v>
      </c>
      <c r="I193" s="43" t="s">
        <v>1977</v>
      </c>
      <c r="J193" s="140" t="s">
        <v>1977</v>
      </c>
      <c r="K193" s="151" t="s">
        <v>1977</v>
      </c>
      <c r="L193" s="55" t="s">
        <v>1977</v>
      </c>
      <c r="M193" s="164" t="s">
        <v>1977</v>
      </c>
      <c r="N193" s="178" t="s">
        <v>1977</v>
      </c>
    </row>
    <row r="194" spans="2:17" ht="19.5" customHeight="1" x14ac:dyDescent="0.35">
      <c r="B194" s="68">
        <f t="shared" si="6"/>
        <v>179</v>
      </c>
      <c r="C194" s="10" t="s">
        <v>263</v>
      </c>
      <c r="D194" s="5" t="s">
        <v>364</v>
      </c>
      <c r="E194" s="5" t="s">
        <v>365</v>
      </c>
      <c r="F194" s="19" t="s">
        <v>1887</v>
      </c>
      <c r="G194" s="7" t="s">
        <v>366</v>
      </c>
      <c r="I194" s="43" t="s">
        <v>1977</v>
      </c>
      <c r="J194" s="141"/>
      <c r="K194" s="152"/>
      <c r="L194" s="55"/>
      <c r="M194" s="165"/>
      <c r="N194" s="179"/>
    </row>
    <row r="195" spans="2:17" ht="19.5" customHeight="1" x14ac:dyDescent="0.35">
      <c r="B195" s="68">
        <f t="shared" si="6"/>
        <v>180</v>
      </c>
      <c r="C195" s="10" t="s">
        <v>1912</v>
      </c>
      <c r="D195" s="5" t="s">
        <v>367</v>
      </c>
      <c r="E195" s="5" t="s">
        <v>368</v>
      </c>
      <c r="F195" s="19" t="s">
        <v>1887</v>
      </c>
      <c r="G195" s="7" t="s">
        <v>369</v>
      </c>
      <c r="I195" s="43" t="s">
        <v>1977</v>
      </c>
      <c r="J195" s="141"/>
      <c r="K195" s="152"/>
      <c r="L195" s="55"/>
      <c r="M195" s="165"/>
      <c r="N195" s="179"/>
    </row>
    <row r="196" spans="2:17" ht="19.5" customHeight="1" x14ac:dyDescent="0.35">
      <c r="B196" s="68">
        <f t="shared" si="6"/>
        <v>181</v>
      </c>
      <c r="C196" s="10" t="s">
        <v>370</v>
      </c>
      <c r="D196" s="5" t="s">
        <v>371</v>
      </c>
      <c r="E196" s="5" t="s">
        <v>372</v>
      </c>
      <c r="F196" s="19" t="s">
        <v>1887</v>
      </c>
      <c r="G196" s="7" t="s">
        <v>373</v>
      </c>
      <c r="I196" s="43" t="s">
        <v>1977</v>
      </c>
      <c r="J196" s="141"/>
      <c r="K196" s="152"/>
      <c r="L196" s="55"/>
      <c r="M196" s="165"/>
      <c r="N196" s="179"/>
    </row>
    <row r="197" spans="2:17" ht="19.5" customHeight="1" x14ac:dyDescent="0.35">
      <c r="B197" s="68">
        <f t="shared" si="6"/>
        <v>182</v>
      </c>
      <c r="C197" s="10" t="s">
        <v>374</v>
      </c>
      <c r="D197" s="5" t="s">
        <v>375</v>
      </c>
      <c r="E197" s="5" t="s">
        <v>2116</v>
      </c>
      <c r="F197" s="6" t="s">
        <v>376</v>
      </c>
      <c r="G197" s="7" t="s">
        <v>377</v>
      </c>
      <c r="I197" s="43" t="s">
        <v>1977</v>
      </c>
      <c r="J197" s="141"/>
      <c r="K197" s="152"/>
      <c r="L197" s="55" t="s">
        <v>1977</v>
      </c>
      <c r="M197" s="165" t="s">
        <v>1977</v>
      </c>
      <c r="N197" s="179" t="s">
        <v>1977</v>
      </c>
    </row>
    <row r="198" spans="2:17" ht="19.5" customHeight="1" x14ac:dyDescent="0.35">
      <c r="B198" s="68">
        <f t="shared" si="6"/>
        <v>183</v>
      </c>
      <c r="C198" s="10" t="s">
        <v>2264</v>
      </c>
      <c r="D198" s="5" t="s">
        <v>384</v>
      </c>
      <c r="E198" s="36" t="s">
        <v>385</v>
      </c>
      <c r="F198" s="19" t="s">
        <v>1887</v>
      </c>
      <c r="G198" s="7" t="s">
        <v>386</v>
      </c>
      <c r="I198" s="43" t="s">
        <v>1977</v>
      </c>
      <c r="J198" s="141"/>
      <c r="K198" s="152"/>
      <c r="L198" s="55"/>
      <c r="M198" s="165"/>
      <c r="N198" s="179"/>
    </row>
    <row r="199" spans="2:17" ht="19.5" customHeight="1" x14ac:dyDescent="0.35">
      <c r="B199" s="68">
        <f t="shared" si="6"/>
        <v>184</v>
      </c>
      <c r="C199" s="10" t="s">
        <v>2264</v>
      </c>
      <c r="D199" s="5" t="s">
        <v>384</v>
      </c>
      <c r="E199" s="5" t="s">
        <v>387</v>
      </c>
      <c r="F199" s="19" t="s">
        <v>1887</v>
      </c>
      <c r="G199" s="7" t="s">
        <v>388</v>
      </c>
      <c r="I199" s="43" t="s">
        <v>1977</v>
      </c>
      <c r="J199" s="140"/>
      <c r="K199" s="152" t="s">
        <v>1976</v>
      </c>
      <c r="L199" s="55"/>
      <c r="M199" s="164"/>
      <c r="N199" s="179"/>
    </row>
    <row r="200" spans="2:17" ht="19.5" customHeight="1" x14ac:dyDescent="0.35">
      <c r="B200" s="68">
        <f t="shared" si="6"/>
        <v>185</v>
      </c>
      <c r="C200" s="10" t="s">
        <v>2264</v>
      </c>
      <c r="D200" s="5" t="s">
        <v>384</v>
      </c>
      <c r="E200" s="36" t="s">
        <v>2363</v>
      </c>
      <c r="F200" s="19" t="s">
        <v>2084</v>
      </c>
      <c r="G200" s="7" t="s">
        <v>2362</v>
      </c>
      <c r="I200" s="43" t="s">
        <v>1977</v>
      </c>
      <c r="J200" s="140" t="s">
        <v>1977</v>
      </c>
      <c r="K200" s="151" t="s">
        <v>1977</v>
      </c>
      <c r="L200" s="55" t="s">
        <v>1977</v>
      </c>
      <c r="M200" s="164"/>
      <c r="N200" s="179"/>
    </row>
    <row r="201" spans="2:17" ht="19.5" customHeight="1" x14ac:dyDescent="0.35">
      <c r="B201" s="68">
        <f t="shared" si="6"/>
        <v>186</v>
      </c>
      <c r="C201" s="10" t="s">
        <v>2264</v>
      </c>
      <c r="D201" s="5" t="s">
        <v>384</v>
      </c>
      <c r="E201" s="5" t="s">
        <v>389</v>
      </c>
      <c r="F201" s="19" t="s">
        <v>2084</v>
      </c>
      <c r="G201" s="39" t="s">
        <v>390</v>
      </c>
      <c r="I201" s="43" t="s">
        <v>1977</v>
      </c>
      <c r="J201" s="141" t="s">
        <v>1976</v>
      </c>
      <c r="K201" s="152"/>
      <c r="L201" s="55"/>
      <c r="M201" s="165"/>
      <c r="N201" s="179"/>
    </row>
    <row r="202" spans="2:17" ht="19.5" customHeight="1" x14ac:dyDescent="0.35">
      <c r="B202" s="68">
        <f t="shared" si="6"/>
        <v>187</v>
      </c>
      <c r="C202" s="10" t="s">
        <v>2264</v>
      </c>
      <c r="D202" s="5" t="s">
        <v>384</v>
      </c>
      <c r="E202" s="5" t="s">
        <v>391</v>
      </c>
      <c r="F202" s="18" t="s">
        <v>2364</v>
      </c>
      <c r="G202" s="7" t="s">
        <v>392</v>
      </c>
      <c r="I202" s="43" t="s">
        <v>1977</v>
      </c>
      <c r="J202" s="141" t="s">
        <v>1976</v>
      </c>
      <c r="K202" s="152"/>
      <c r="L202" s="55"/>
      <c r="M202" s="165"/>
      <c r="N202" s="179"/>
      <c r="Q202" s="211"/>
    </row>
    <row r="203" spans="2:17" ht="19.5" customHeight="1" x14ac:dyDescent="0.35">
      <c r="B203" s="68">
        <f t="shared" si="6"/>
        <v>188</v>
      </c>
      <c r="C203" s="10" t="s">
        <v>2264</v>
      </c>
      <c r="D203" s="5" t="s">
        <v>384</v>
      </c>
      <c r="E203" s="5" t="s">
        <v>393</v>
      </c>
      <c r="F203" s="6" t="s">
        <v>394</v>
      </c>
      <c r="G203" s="7" t="s">
        <v>395</v>
      </c>
      <c r="I203" s="43" t="s">
        <v>1977</v>
      </c>
      <c r="J203" s="141"/>
      <c r="K203" s="152"/>
      <c r="L203" s="55"/>
      <c r="M203" s="165"/>
      <c r="N203" s="179"/>
    </row>
    <row r="204" spans="2:17" ht="19.5" customHeight="1" x14ac:dyDescent="0.35">
      <c r="B204" s="68">
        <f t="shared" si="6"/>
        <v>189</v>
      </c>
      <c r="C204" s="10" t="s">
        <v>2264</v>
      </c>
      <c r="D204" s="5" t="s">
        <v>384</v>
      </c>
      <c r="E204" s="5" t="s">
        <v>396</v>
      </c>
      <c r="F204" s="19" t="s">
        <v>2084</v>
      </c>
      <c r="G204" s="7" t="s">
        <v>397</v>
      </c>
      <c r="I204" s="43" t="s">
        <v>1977</v>
      </c>
      <c r="J204" s="140" t="s">
        <v>1977</v>
      </c>
      <c r="K204" s="151" t="s">
        <v>1977</v>
      </c>
      <c r="L204" s="55" t="s">
        <v>1977</v>
      </c>
      <c r="M204" s="164"/>
      <c r="N204" s="178"/>
    </row>
    <row r="205" spans="2:17" ht="19.5" customHeight="1" x14ac:dyDescent="0.35">
      <c r="B205" s="68">
        <f t="shared" si="6"/>
        <v>190</v>
      </c>
      <c r="C205" s="10" t="s">
        <v>2264</v>
      </c>
      <c r="D205" s="5" t="s">
        <v>384</v>
      </c>
      <c r="E205" s="5" t="s">
        <v>398</v>
      </c>
      <c r="F205" s="6" t="s">
        <v>399</v>
      </c>
      <c r="G205" s="7" t="s">
        <v>400</v>
      </c>
      <c r="I205" s="43" t="s">
        <v>1977</v>
      </c>
      <c r="J205" s="140" t="s">
        <v>1977</v>
      </c>
      <c r="K205" s="151" t="s">
        <v>1977</v>
      </c>
      <c r="L205" s="55" t="s">
        <v>1977</v>
      </c>
      <c r="M205" s="164" t="s">
        <v>1977</v>
      </c>
      <c r="N205" s="178" t="s">
        <v>1977</v>
      </c>
    </row>
    <row r="206" spans="2:17" ht="19.5" customHeight="1" x14ac:dyDescent="0.35">
      <c r="B206" s="68">
        <f t="shared" si="6"/>
        <v>191</v>
      </c>
      <c r="C206" s="10" t="s">
        <v>2264</v>
      </c>
      <c r="D206" s="5" t="s">
        <v>384</v>
      </c>
      <c r="E206" s="42" t="s">
        <v>401</v>
      </c>
      <c r="F206" s="19" t="s">
        <v>1887</v>
      </c>
      <c r="G206" s="7" t="s">
        <v>402</v>
      </c>
      <c r="I206" s="43" t="s">
        <v>1977</v>
      </c>
      <c r="J206" s="141"/>
      <c r="K206" s="152"/>
      <c r="L206" s="55"/>
      <c r="M206" s="165"/>
      <c r="N206" s="179"/>
    </row>
    <row r="207" spans="2:17" ht="19.5" customHeight="1" x14ac:dyDescent="0.35">
      <c r="B207" s="68">
        <f t="shared" si="6"/>
        <v>192</v>
      </c>
      <c r="C207" s="10" t="s">
        <v>403</v>
      </c>
      <c r="D207" s="5" t="s">
        <v>404</v>
      </c>
      <c r="E207" s="5" t="s">
        <v>405</v>
      </c>
      <c r="F207" s="19" t="s">
        <v>2084</v>
      </c>
      <c r="G207" s="39" t="s">
        <v>406</v>
      </c>
      <c r="I207" s="43" t="s">
        <v>1977</v>
      </c>
      <c r="J207" s="140" t="s">
        <v>1977</v>
      </c>
      <c r="K207" s="151" t="s">
        <v>1977</v>
      </c>
      <c r="L207" s="55" t="s">
        <v>1977</v>
      </c>
      <c r="M207" s="164" t="s">
        <v>1977</v>
      </c>
      <c r="N207" s="178" t="s">
        <v>1977</v>
      </c>
    </row>
    <row r="208" spans="2:17" ht="32.25" customHeight="1" x14ac:dyDescent="0.35">
      <c r="B208" s="68">
        <f t="shared" si="6"/>
        <v>193</v>
      </c>
      <c r="C208" s="11" t="s">
        <v>2309</v>
      </c>
      <c r="D208" s="8" t="s">
        <v>407</v>
      </c>
      <c r="E208" s="8" t="s">
        <v>408</v>
      </c>
      <c r="F208" s="23" t="s">
        <v>2295</v>
      </c>
      <c r="G208" s="59" t="s">
        <v>409</v>
      </c>
      <c r="I208" s="43" t="s">
        <v>1977</v>
      </c>
      <c r="J208" s="141"/>
      <c r="K208" s="152"/>
      <c r="L208" s="55"/>
      <c r="M208" s="165"/>
      <c r="N208" s="179"/>
    </row>
    <row r="209" spans="2:26" ht="19.5" customHeight="1" x14ac:dyDescent="0.35">
      <c r="B209" s="68">
        <f t="shared" si="6"/>
        <v>194</v>
      </c>
      <c r="C209" s="10" t="s">
        <v>260</v>
      </c>
      <c r="D209" s="5" t="s">
        <v>410</v>
      </c>
      <c r="E209" s="5" t="s">
        <v>411</v>
      </c>
      <c r="F209" s="19" t="s">
        <v>1887</v>
      </c>
      <c r="G209" s="7" t="s">
        <v>412</v>
      </c>
      <c r="I209" s="43" t="s">
        <v>1977</v>
      </c>
      <c r="J209" s="141"/>
      <c r="K209" s="152"/>
      <c r="L209" s="55"/>
      <c r="M209" s="165"/>
      <c r="N209" s="179"/>
    </row>
    <row r="210" spans="2:26" ht="19.5" customHeight="1" x14ac:dyDescent="0.35">
      <c r="B210" s="68">
        <f t="shared" si="6"/>
        <v>195</v>
      </c>
      <c r="C210" s="10" t="s">
        <v>413</v>
      </c>
      <c r="D210" s="5" t="s">
        <v>414</v>
      </c>
      <c r="E210" s="5" t="s">
        <v>415</v>
      </c>
      <c r="F210" s="19" t="s">
        <v>2084</v>
      </c>
      <c r="G210" s="7" t="s">
        <v>416</v>
      </c>
      <c r="I210" s="43" t="s">
        <v>1977</v>
      </c>
      <c r="J210" s="140" t="s">
        <v>1977</v>
      </c>
      <c r="K210" s="151" t="s">
        <v>1977</v>
      </c>
      <c r="L210" s="55" t="s">
        <v>1977</v>
      </c>
      <c r="M210" s="164" t="s">
        <v>1977</v>
      </c>
      <c r="N210" s="178" t="s">
        <v>1977</v>
      </c>
    </row>
    <row r="211" spans="2:26" ht="19.5" customHeight="1" x14ac:dyDescent="0.35">
      <c r="B211" s="68">
        <f t="shared" si="6"/>
        <v>196</v>
      </c>
      <c r="C211" s="10" t="s">
        <v>2269</v>
      </c>
      <c r="D211" s="5" t="s">
        <v>417</v>
      </c>
      <c r="E211" s="5" t="s">
        <v>2211</v>
      </c>
      <c r="F211" s="19" t="s">
        <v>1887</v>
      </c>
      <c r="G211" s="7" t="s">
        <v>418</v>
      </c>
      <c r="I211" s="43" t="s">
        <v>1977</v>
      </c>
      <c r="J211" s="140" t="s">
        <v>1977</v>
      </c>
      <c r="K211" s="151" t="s">
        <v>1977</v>
      </c>
      <c r="L211" s="55" t="s">
        <v>1977</v>
      </c>
      <c r="M211" s="164" t="s">
        <v>1977</v>
      </c>
      <c r="N211" s="178" t="s">
        <v>1977</v>
      </c>
    </row>
    <row r="212" spans="2:26" ht="19.5" customHeight="1" x14ac:dyDescent="0.35">
      <c r="B212" s="68">
        <f t="shared" si="6"/>
        <v>197</v>
      </c>
      <c r="C212" s="10" t="s">
        <v>2269</v>
      </c>
      <c r="D212" s="5" t="s">
        <v>417</v>
      </c>
      <c r="E212" s="5" t="s">
        <v>2211</v>
      </c>
      <c r="F212" s="6" t="s">
        <v>419</v>
      </c>
      <c r="G212" s="7" t="s">
        <v>420</v>
      </c>
      <c r="I212" s="43" t="s">
        <v>1977</v>
      </c>
      <c r="J212" s="141"/>
      <c r="K212" s="152"/>
      <c r="L212" s="55"/>
      <c r="M212" s="165"/>
      <c r="N212" s="179"/>
    </row>
    <row r="213" spans="2:26" ht="19.5" customHeight="1" x14ac:dyDescent="0.35">
      <c r="B213" s="68">
        <f t="shared" si="6"/>
        <v>198</v>
      </c>
      <c r="C213" s="10" t="s">
        <v>2269</v>
      </c>
      <c r="D213" s="5" t="s">
        <v>417</v>
      </c>
      <c r="E213" s="5" t="s">
        <v>2211</v>
      </c>
      <c r="F213" s="72" t="s">
        <v>2437</v>
      </c>
      <c r="G213" s="39" t="s">
        <v>421</v>
      </c>
      <c r="I213" s="43" t="s">
        <v>1977</v>
      </c>
      <c r="J213" s="141" t="s">
        <v>1976</v>
      </c>
      <c r="K213" s="152"/>
      <c r="L213" s="55" t="s">
        <v>1977</v>
      </c>
      <c r="M213" s="165"/>
      <c r="N213" s="179"/>
      <c r="Z213" s="212"/>
    </row>
    <row r="214" spans="2:26" ht="32.25" customHeight="1" x14ac:dyDescent="0.35">
      <c r="B214" s="68">
        <f t="shared" si="6"/>
        <v>199</v>
      </c>
      <c r="C214" s="11" t="s">
        <v>422</v>
      </c>
      <c r="D214" s="52" t="s">
        <v>423</v>
      </c>
      <c r="E214" s="52" t="s">
        <v>424</v>
      </c>
      <c r="F214" s="23" t="s">
        <v>2295</v>
      </c>
      <c r="G214" s="59" t="s">
        <v>425</v>
      </c>
      <c r="I214" s="43" t="s">
        <v>1977</v>
      </c>
      <c r="J214" s="140" t="s">
        <v>1977</v>
      </c>
      <c r="K214" s="152"/>
      <c r="L214" s="55" t="s">
        <v>1977</v>
      </c>
      <c r="M214" s="164"/>
      <c r="N214" s="179"/>
    </row>
    <row r="215" spans="2:26" ht="19.5" customHeight="1" x14ac:dyDescent="0.35">
      <c r="B215" s="68">
        <f t="shared" si="6"/>
        <v>200</v>
      </c>
      <c r="C215" s="10" t="s">
        <v>2284</v>
      </c>
      <c r="D215" s="5" t="s">
        <v>1311</v>
      </c>
      <c r="E215" s="5" t="s">
        <v>1312</v>
      </c>
      <c r="F215" s="6" t="s">
        <v>1313</v>
      </c>
      <c r="G215" s="39" t="s">
        <v>1314</v>
      </c>
      <c r="I215" s="43" t="s">
        <v>1977</v>
      </c>
      <c r="J215" s="140" t="s">
        <v>1977</v>
      </c>
      <c r="K215" s="151" t="s">
        <v>1977</v>
      </c>
      <c r="L215" s="55" t="s">
        <v>1977</v>
      </c>
      <c r="M215" s="164"/>
      <c r="N215" s="178"/>
    </row>
    <row r="216" spans="2:26" ht="19.5" customHeight="1" x14ac:dyDescent="0.35">
      <c r="B216" s="68">
        <f t="shared" si="6"/>
        <v>201</v>
      </c>
      <c r="C216" s="10" t="s">
        <v>1315</v>
      </c>
      <c r="D216" s="5" t="s">
        <v>1316</v>
      </c>
      <c r="E216" s="36" t="s">
        <v>2367</v>
      </c>
      <c r="F216" s="19" t="s">
        <v>1887</v>
      </c>
      <c r="G216" s="7" t="s">
        <v>741</v>
      </c>
      <c r="I216" s="43" t="s">
        <v>1977</v>
      </c>
      <c r="J216" s="140" t="s">
        <v>1977</v>
      </c>
      <c r="K216" s="151" t="s">
        <v>1977</v>
      </c>
      <c r="L216" s="55" t="s">
        <v>1977</v>
      </c>
      <c r="M216" s="164"/>
      <c r="N216" s="178"/>
    </row>
    <row r="217" spans="2:26" ht="19.5" customHeight="1" x14ac:dyDescent="0.35">
      <c r="B217" s="68">
        <f t="shared" si="6"/>
        <v>202</v>
      </c>
      <c r="C217" s="10" t="s">
        <v>263</v>
      </c>
      <c r="D217" s="5" t="s">
        <v>1317</v>
      </c>
      <c r="E217" s="5" t="s">
        <v>1910</v>
      </c>
      <c r="F217" s="19" t="s">
        <v>2084</v>
      </c>
      <c r="G217" s="39" t="s">
        <v>1318</v>
      </c>
      <c r="I217" s="43" t="s">
        <v>1977</v>
      </c>
      <c r="J217" s="140" t="s">
        <v>1977</v>
      </c>
      <c r="K217" s="152"/>
      <c r="L217" s="55" t="s">
        <v>1977</v>
      </c>
      <c r="M217" s="165"/>
      <c r="N217" s="179"/>
    </row>
    <row r="218" spans="2:26" ht="19.5" customHeight="1" x14ac:dyDescent="0.35">
      <c r="B218" s="68">
        <f t="shared" si="6"/>
        <v>203</v>
      </c>
      <c r="C218" s="10" t="s">
        <v>1319</v>
      </c>
      <c r="D218" s="5" t="s">
        <v>1320</v>
      </c>
      <c r="E218" s="5" t="s">
        <v>1321</v>
      </c>
      <c r="F218" s="19" t="s">
        <v>1887</v>
      </c>
      <c r="G218" s="7" t="s">
        <v>1322</v>
      </c>
      <c r="I218" s="43" t="s">
        <v>1977</v>
      </c>
      <c r="J218" s="141"/>
      <c r="K218" s="152"/>
      <c r="L218" s="55"/>
      <c r="M218" s="165"/>
      <c r="N218" s="179"/>
    </row>
    <row r="219" spans="2:26" ht="19.5" customHeight="1" x14ac:dyDescent="0.35">
      <c r="B219" s="68">
        <f t="shared" si="6"/>
        <v>204</v>
      </c>
      <c r="C219" s="10" t="s">
        <v>1323</v>
      </c>
      <c r="D219" s="5" t="s">
        <v>1324</v>
      </c>
      <c r="E219" s="5" t="s">
        <v>2116</v>
      </c>
      <c r="F219" s="19" t="s">
        <v>2084</v>
      </c>
      <c r="G219" s="7" t="s">
        <v>2365</v>
      </c>
      <c r="I219" s="43" t="s">
        <v>1977</v>
      </c>
      <c r="J219" s="141" t="s">
        <v>1976</v>
      </c>
      <c r="K219" s="152" t="s">
        <v>1976</v>
      </c>
      <c r="L219" s="55" t="s">
        <v>1977</v>
      </c>
      <c r="M219" s="165"/>
      <c r="N219" s="179"/>
    </row>
    <row r="220" spans="2:26" ht="19.5" customHeight="1" x14ac:dyDescent="0.35">
      <c r="B220" s="68">
        <f t="shared" si="6"/>
        <v>205</v>
      </c>
      <c r="C220" s="10" t="s">
        <v>1323</v>
      </c>
      <c r="D220" s="5" t="s">
        <v>1324</v>
      </c>
      <c r="E220" s="5" t="s">
        <v>1325</v>
      </c>
      <c r="F220" s="19" t="s">
        <v>2084</v>
      </c>
      <c r="G220" s="39" t="s">
        <v>1326</v>
      </c>
      <c r="I220" s="43" t="s">
        <v>1977</v>
      </c>
      <c r="J220" s="140" t="s">
        <v>1977</v>
      </c>
      <c r="K220" s="151" t="s">
        <v>1977</v>
      </c>
      <c r="L220" s="55" t="s">
        <v>1977</v>
      </c>
      <c r="M220" s="164" t="s">
        <v>1977</v>
      </c>
      <c r="N220" s="178" t="s">
        <v>1977</v>
      </c>
    </row>
    <row r="221" spans="2:26" ht="19.5" customHeight="1" x14ac:dyDescent="0.35">
      <c r="B221" s="68">
        <f t="shared" si="6"/>
        <v>206</v>
      </c>
      <c r="C221" s="10" t="s">
        <v>2284</v>
      </c>
      <c r="D221" s="5" t="s">
        <v>1327</v>
      </c>
      <c r="E221" s="5" t="s">
        <v>1328</v>
      </c>
      <c r="F221" s="19" t="s">
        <v>2084</v>
      </c>
      <c r="G221" s="39" t="s">
        <v>1329</v>
      </c>
      <c r="I221" s="43" t="s">
        <v>1977</v>
      </c>
      <c r="J221" s="140" t="s">
        <v>1977</v>
      </c>
      <c r="K221" s="151" t="s">
        <v>1977</v>
      </c>
      <c r="L221" s="55" t="s">
        <v>1977</v>
      </c>
      <c r="M221" s="164" t="s">
        <v>1977</v>
      </c>
      <c r="N221" s="178" t="s">
        <v>1977</v>
      </c>
    </row>
    <row r="222" spans="2:26" ht="32.25" customHeight="1" x14ac:dyDescent="0.35">
      <c r="B222" s="68">
        <f t="shared" si="6"/>
        <v>207</v>
      </c>
      <c r="C222" s="11" t="s">
        <v>422</v>
      </c>
      <c r="D222" s="52" t="s">
        <v>2501</v>
      </c>
      <c r="E222" s="52" t="s">
        <v>2502</v>
      </c>
      <c r="F222" s="64" t="s">
        <v>2295</v>
      </c>
      <c r="G222" s="59" t="s">
        <v>2503</v>
      </c>
      <c r="H222" s="205"/>
      <c r="I222" s="43" t="s">
        <v>1977</v>
      </c>
      <c r="J222" s="140" t="s">
        <v>1977</v>
      </c>
      <c r="K222" s="151" t="s">
        <v>1977</v>
      </c>
      <c r="L222" s="55" t="s">
        <v>1977</v>
      </c>
      <c r="M222" s="164" t="s">
        <v>1977</v>
      </c>
      <c r="N222" s="178" t="s">
        <v>1977</v>
      </c>
    </row>
    <row r="223" spans="2:26" ht="19.5" customHeight="1" x14ac:dyDescent="0.35">
      <c r="B223" s="68">
        <f t="shared" si="6"/>
        <v>208</v>
      </c>
      <c r="C223" s="10" t="s">
        <v>1330</v>
      </c>
      <c r="D223" s="5" t="s">
        <v>1331</v>
      </c>
      <c r="E223" s="5" t="s">
        <v>1332</v>
      </c>
      <c r="F223" s="19" t="s">
        <v>2084</v>
      </c>
      <c r="G223" s="39" t="s">
        <v>2366</v>
      </c>
      <c r="I223" s="43" t="s">
        <v>1977</v>
      </c>
      <c r="J223" s="141"/>
      <c r="K223" s="152"/>
      <c r="L223" s="55"/>
      <c r="M223" s="165"/>
      <c r="N223" s="179"/>
    </row>
    <row r="224" spans="2:26" ht="19.5" customHeight="1" x14ac:dyDescent="0.35">
      <c r="B224" s="68">
        <f t="shared" si="6"/>
        <v>209</v>
      </c>
      <c r="C224" s="10" t="s">
        <v>1330</v>
      </c>
      <c r="D224" s="5" t="s">
        <v>1331</v>
      </c>
      <c r="E224" s="5" t="s">
        <v>1333</v>
      </c>
      <c r="F224" s="19" t="s">
        <v>2084</v>
      </c>
      <c r="G224" s="39" t="s">
        <v>1334</v>
      </c>
      <c r="I224" s="43" t="s">
        <v>1977</v>
      </c>
      <c r="J224" s="141"/>
      <c r="K224" s="152"/>
      <c r="L224" s="55" t="s">
        <v>1977</v>
      </c>
      <c r="M224" s="165"/>
      <c r="N224" s="179"/>
    </row>
    <row r="225" spans="2:14" ht="19.5" customHeight="1" x14ac:dyDescent="0.35">
      <c r="B225" s="68">
        <f t="shared" si="6"/>
        <v>210</v>
      </c>
      <c r="C225" s="10" t="s">
        <v>1912</v>
      </c>
      <c r="D225" s="5" t="s">
        <v>1335</v>
      </c>
      <c r="E225" s="5" t="s">
        <v>1336</v>
      </c>
      <c r="F225" s="19" t="s">
        <v>2084</v>
      </c>
      <c r="G225" s="39" t="s">
        <v>1337</v>
      </c>
      <c r="I225" s="43" t="s">
        <v>1977</v>
      </c>
      <c r="J225" s="141"/>
      <c r="K225" s="152"/>
      <c r="L225" s="55"/>
      <c r="M225" s="165"/>
      <c r="N225" s="179"/>
    </row>
    <row r="226" spans="2:14" ht="19.5" customHeight="1" x14ac:dyDescent="0.35">
      <c r="B226" s="68">
        <f t="shared" si="6"/>
        <v>211</v>
      </c>
      <c r="C226" s="10" t="s">
        <v>1912</v>
      </c>
      <c r="D226" s="5" t="s">
        <v>1335</v>
      </c>
      <c r="E226" s="5" t="s">
        <v>1338</v>
      </c>
      <c r="F226" s="19" t="s">
        <v>2084</v>
      </c>
      <c r="G226" s="39" t="s">
        <v>1339</v>
      </c>
      <c r="I226" s="43" t="s">
        <v>1977</v>
      </c>
      <c r="J226" s="140" t="s">
        <v>1977</v>
      </c>
      <c r="K226" s="151" t="s">
        <v>1977</v>
      </c>
      <c r="L226" s="55" t="s">
        <v>1977</v>
      </c>
      <c r="M226" s="164" t="s">
        <v>1977</v>
      </c>
      <c r="N226" s="178" t="s">
        <v>1977</v>
      </c>
    </row>
    <row r="227" spans="2:14" ht="19.5" customHeight="1" x14ac:dyDescent="0.35">
      <c r="B227" s="68">
        <f t="shared" si="6"/>
        <v>212</v>
      </c>
      <c r="C227" s="10" t="s">
        <v>1340</v>
      </c>
      <c r="D227" s="5" t="s">
        <v>1341</v>
      </c>
      <c r="E227" s="5" t="s">
        <v>1342</v>
      </c>
      <c r="F227" s="19" t="s">
        <v>1887</v>
      </c>
      <c r="G227" s="39" t="s">
        <v>1343</v>
      </c>
      <c r="I227" s="43" t="s">
        <v>1977</v>
      </c>
      <c r="J227" s="140" t="s">
        <v>1977</v>
      </c>
      <c r="K227" s="151" t="s">
        <v>1977</v>
      </c>
      <c r="L227" s="55" t="s">
        <v>1977</v>
      </c>
      <c r="M227" s="164"/>
      <c r="N227" s="178"/>
    </row>
    <row r="228" spans="2:14" ht="19.5" customHeight="1" x14ac:dyDescent="0.35">
      <c r="B228" s="68">
        <f t="shared" si="6"/>
        <v>213</v>
      </c>
      <c r="C228" s="10" t="s">
        <v>1319</v>
      </c>
      <c r="D228" s="5" t="s">
        <v>1344</v>
      </c>
      <c r="E228" s="5" t="s">
        <v>1345</v>
      </c>
      <c r="F228" s="19" t="s">
        <v>1887</v>
      </c>
      <c r="G228" s="39" t="s">
        <v>1346</v>
      </c>
      <c r="I228" s="43" t="s">
        <v>1977</v>
      </c>
      <c r="J228" s="140" t="s">
        <v>1977</v>
      </c>
      <c r="K228" s="152"/>
      <c r="L228" s="55"/>
      <c r="M228" s="164"/>
      <c r="N228" s="179"/>
    </row>
    <row r="229" spans="2:14" ht="19.5" customHeight="1" x14ac:dyDescent="0.35">
      <c r="B229" s="68">
        <f t="shared" si="6"/>
        <v>214</v>
      </c>
      <c r="C229" s="10" t="s">
        <v>323</v>
      </c>
      <c r="D229" s="5" t="s">
        <v>1347</v>
      </c>
      <c r="E229" s="5" t="s">
        <v>1348</v>
      </c>
      <c r="F229" s="19" t="s">
        <v>1887</v>
      </c>
      <c r="G229" s="7" t="s">
        <v>1349</v>
      </c>
      <c r="I229" s="43" t="s">
        <v>1977</v>
      </c>
      <c r="J229" s="140" t="s">
        <v>1977</v>
      </c>
      <c r="K229" s="152"/>
      <c r="L229" s="55"/>
      <c r="M229" s="165"/>
      <c r="N229" s="179"/>
    </row>
    <row r="230" spans="2:14" ht="19.5" customHeight="1" x14ac:dyDescent="0.35">
      <c r="B230" s="68">
        <f t="shared" si="6"/>
        <v>215</v>
      </c>
      <c r="C230" s="10" t="s">
        <v>1350</v>
      </c>
      <c r="D230" s="5" t="s">
        <v>1351</v>
      </c>
      <c r="E230" s="15" t="s">
        <v>1932</v>
      </c>
      <c r="F230" s="6" t="s">
        <v>1352</v>
      </c>
      <c r="G230" s="7" t="s">
        <v>1353</v>
      </c>
      <c r="I230" s="43" t="s">
        <v>1977</v>
      </c>
      <c r="J230" s="140" t="s">
        <v>1977</v>
      </c>
      <c r="K230" s="152"/>
      <c r="L230" s="55"/>
      <c r="M230" s="164"/>
      <c r="N230" s="179"/>
    </row>
    <row r="231" spans="2:14" ht="19.5" customHeight="1" x14ac:dyDescent="0.35">
      <c r="B231" s="68">
        <f t="shared" si="6"/>
        <v>216</v>
      </c>
      <c r="C231" s="10" t="s">
        <v>1350</v>
      </c>
      <c r="D231" s="5" t="s">
        <v>1351</v>
      </c>
      <c r="E231" s="5" t="s">
        <v>1354</v>
      </c>
      <c r="F231" s="19" t="s">
        <v>1887</v>
      </c>
      <c r="G231" s="7" t="s">
        <v>1355</v>
      </c>
      <c r="I231" s="43" t="s">
        <v>1977</v>
      </c>
      <c r="J231" s="141" t="s">
        <v>1976</v>
      </c>
      <c r="K231" s="152" t="s">
        <v>1976</v>
      </c>
      <c r="L231" s="55" t="s">
        <v>1977</v>
      </c>
      <c r="M231" s="165"/>
      <c r="N231" s="179" t="s">
        <v>1977</v>
      </c>
    </row>
    <row r="232" spans="2:14" ht="19.5" customHeight="1" x14ac:dyDescent="0.35">
      <c r="B232" s="68">
        <f t="shared" si="6"/>
        <v>217</v>
      </c>
      <c r="C232" s="10" t="s">
        <v>1350</v>
      </c>
      <c r="D232" s="5" t="s">
        <v>1351</v>
      </c>
      <c r="E232" s="5" t="s">
        <v>1354</v>
      </c>
      <c r="F232" s="6" t="s">
        <v>1356</v>
      </c>
      <c r="G232" s="7" t="s">
        <v>1357</v>
      </c>
      <c r="I232" s="43" t="s">
        <v>1977</v>
      </c>
      <c r="J232" s="140" t="s">
        <v>1977</v>
      </c>
      <c r="K232" s="151" t="s">
        <v>1977</v>
      </c>
      <c r="L232" s="55" t="s">
        <v>1977</v>
      </c>
      <c r="M232" s="164"/>
      <c r="N232" s="178"/>
    </row>
    <row r="233" spans="2:14" ht="19.5" customHeight="1" x14ac:dyDescent="0.35">
      <c r="B233" s="68">
        <f t="shared" si="6"/>
        <v>218</v>
      </c>
      <c r="C233" s="10" t="s">
        <v>1358</v>
      </c>
      <c r="D233" s="5" t="s">
        <v>1359</v>
      </c>
      <c r="E233" s="36" t="s">
        <v>1360</v>
      </c>
      <c r="F233" s="38" t="s">
        <v>1887</v>
      </c>
      <c r="G233" s="39" t="s">
        <v>1361</v>
      </c>
      <c r="I233" s="43" t="s">
        <v>1977</v>
      </c>
      <c r="J233" s="141"/>
      <c r="K233" s="152"/>
      <c r="L233" s="55" t="s">
        <v>1977</v>
      </c>
      <c r="M233" s="165"/>
      <c r="N233" s="179"/>
    </row>
    <row r="234" spans="2:14" ht="19.5" customHeight="1" x14ac:dyDescent="0.35">
      <c r="B234" s="68">
        <f t="shared" si="6"/>
        <v>219</v>
      </c>
      <c r="C234" s="10" t="s">
        <v>1358</v>
      </c>
      <c r="D234" s="5" t="s">
        <v>1359</v>
      </c>
      <c r="E234" s="36" t="s">
        <v>1362</v>
      </c>
      <c r="F234" s="38" t="s">
        <v>1887</v>
      </c>
      <c r="G234" s="39" t="s">
        <v>1363</v>
      </c>
      <c r="I234" s="43" t="s">
        <v>1977</v>
      </c>
      <c r="J234" s="140" t="s">
        <v>1977</v>
      </c>
      <c r="K234" s="152"/>
      <c r="L234" s="55"/>
      <c r="M234" s="164"/>
      <c r="N234" s="179"/>
    </row>
    <row r="235" spans="2:14" ht="19.5" customHeight="1" x14ac:dyDescent="0.35">
      <c r="B235" s="68">
        <f t="shared" si="6"/>
        <v>220</v>
      </c>
      <c r="C235" s="10" t="s">
        <v>1350</v>
      </c>
      <c r="D235" s="5" t="s">
        <v>1364</v>
      </c>
      <c r="E235" s="36" t="s">
        <v>2102</v>
      </c>
      <c r="F235" s="38" t="s">
        <v>1887</v>
      </c>
      <c r="G235" s="39" t="s">
        <v>1365</v>
      </c>
      <c r="I235" s="43" t="s">
        <v>1977</v>
      </c>
      <c r="J235" s="140" t="s">
        <v>1977</v>
      </c>
      <c r="K235" s="151" t="s">
        <v>1977</v>
      </c>
      <c r="L235" s="55" t="s">
        <v>1977</v>
      </c>
      <c r="M235" s="164" t="s">
        <v>1977</v>
      </c>
      <c r="N235" s="178"/>
    </row>
    <row r="236" spans="2:14" ht="19.5" customHeight="1" x14ac:dyDescent="0.35">
      <c r="B236" s="68">
        <f t="shared" si="6"/>
        <v>221</v>
      </c>
      <c r="C236" s="10" t="s">
        <v>1350</v>
      </c>
      <c r="D236" s="36" t="s">
        <v>1364</v>
      </c>
      <c r="E236" s="36" t="s">
        <v>1666</v>
      </c>
      <c r="F236" s="19" t="s">
        <v>1887</v>
      </c>
      <c r="G236" s="7" t="s">
        <v>1667</v>
      </c>
      <c r="I236" s="43" t="s">
        <v>1977</v>
      </c>
      <c r="J236" s="140" t="s">
        <v>1977</v>
      </c>
      <c r="K236" s="152"/>
      <c r="L236" s="55"/>
      <c r="M236" s="164"/>
      <c r="N236" s="179"/>
    </row>
    <row r="237" spans="2:14" ht="19.5" customHeight="1" x14ac:dyDescent="0.35">
      <c r="B237" s="68">
        <f t="shared" si="6"/>
        <v>222</v>
      </c>
      <c r="C237" s="10" t="s">
        <v>2284</v>
      </c>
      <c r="D237" s="5" t="s">
        <v>1366</v>
      </c>
      <c r="E237" s="36" t="s">
        <v>1367</v>
      </c>
      <c r="F237" s="38" t="s">
        <v>1887</v>
      </c>
      <c r="G237" s="39" t="s">
        <v>1368</v>
      </c>
      <c r="I237" s="43" t="s">
        <v>1977</v>
      </c>
      <c r="J237" s="140" t="s">
        <v>1977</v>
      </c>
      <c r="K237" s="152"/>
      <c r="L237" s="55"/>
      <c r="M237" s="164"/>
      <c r="N237" s="179"/>
    </row>
    <row r="238" spans="2:14" ht="19.5" customHeight="1" x14ac:dyDescent="0.35">
      <c r="B238" s="68">
        <f t="shared" si="6"/>
        <v>223</v>
      </c>
      <c r="C238" s="10" t="s">
        <v>1369</v>
      </c>
      <c r="D238" s="5" t="s">
        <v>1370</v>
      </c>
      <c r="E238" s="36" t="s">
        <v>1371</v>
      </c>
      <c r="F238" s="38" t="s">
        <v>1887</v>
      </c>
      <c r="G238" s="39" t="s">
        <v>1372</v>
      </c>
      <c r="I238" s="43" t="s">
        <v>1977</v>
      </c>
      <c r="J238" s="141"/>
      <c r="K238" s="152"/>
      <c r="L238" s="55"/>
      <c r="M238" s="165"/>
      <c r="N238" s="179"/>
    </row>
    <row r="239" spans="2:14" ht="19.5" customHeight="1" x14ac:dyDescent="0.35">
      <c r="B239" s="68">
        <f t="shared" si="6"/>
        <v>224</v>
      </c>
      <c r="C239" s="10" t="s">
        <v>1998</v>
      </c>
      <c r="D239" s="5" t="s">
        <v>1983</v>
      </c>
      <c r="E239" s="36" t="s">
        <v>1373</v>
      </c>
      <c r="F239" s="38" t="s">
        <v>1887</v>
      </c>
      <c r="G239" s="39" t="s">
        <v>1374</v>
      </c>
      <c r="I239" s="43" t="s">
        <v>1977</v>
      </c>
      <c r="J239" s="141"/>
      <c r="K239" s="152"/>
      <c r="L239" s="55" t="s">
        <v>1977</v>
      </c>
      <c r="M239" s="165"/>
      <c r="N239" s="179"/>
    </row>
    <row r="240" spans="2:14" ht="32.25" customHeight="1" x14ac:dyDescent="0.35">
      <c r="B240" s="68">
        <f t="shared" si="6"/>
        <v>225</v>
      </c>
      <c r="C240" s="11" t="s">
        <v>1375</v>
      </c>
      <c r="D240" s="8" t="s">
        <v>1376</v>
      </c>
      <c r="E240" s="8" t="s">
        <v>1377</v>
      </c>
      <c r="F240" s="20" t="s">
        <v>2084</v>
      </c>
      <c r="G240" s="9" t="s">
        <v>1378</v>
      </c>
      <c r="I240" s="43" t="s">
        <v>1977</v>
      </c>
      <c r="J240" s="140" t="s">
        <v>1977</v>
      </c>
      <c r="K240" s="151" t="s">
        <v>1977</v>
      </c>
      <c r="L240" s="55" t="s">
        <v>1977</v>
      </c>
      <c r="M240" s="164" t="s">
        <v>1977</v>
      </c>
      <c r="N240" s="179" t="s">
        <v>1977</v>
      </c>
    </row>
    <row r="241" spans="2:14" ht="19.5" customHeight="1" x14ac:dyDescent="0.35">
      <c r="B241" s="68">
        <f t="shared" si="6"/>
        <v>226</v>
      </c>
      <c r="C241" s="10" t="s">
        <v>1379</v>
      </c>
      <c r="D241" s="5" t="s">
        <v>1380</v>
      </c>
      <c r="E241" s="5" t="s">
        <v>1381</v>
      </c>
      <c r="F241" s="6" t="s">
        <v>1382</v>
      </c>
      <c r="G241" s="7" t="s">
        <v>1383</v>
      </c>
      <c r="I241" s="43" t="s">
        <v>1977</v>
      </c>
      <c r="J241" s="141"/>
      <c r="K241" s="152"/>
      <c r="L241" s="55"/>
      <c r="M241" s="165"/>
      <c r="N241" s="179"/>
    </row>
    <row r="242" spans="2:14" ht="19.5" customHeight="1" x14ac:dyDescent="0.35">
      <c r="B242" s="68">
        <f t="shared" si="6"/>
        <v>227</v>
      </c>
      <c r="C242" s="10" t="s">
        <v>1379</v>
      </c>
      <c r="D242" s="5" t="s">
        <v>1380</v>
      </c>
      <c r="E242" s="5" t="s">
        <v>1381</v>
      </c>
      <c r="F242" s="18" t="s">
        <v>1384</v>
      </c>
      <c r="G242" s="7" t="s">
        <v>1385</v>
      </c>
      <c r="I242" s="43" t="s">
        <v>1977</v>
      </c>
      <c r="J242" s="140" t="s">
        <v>1977</v>
      </c>
      <c r="K242" s="151" t="s">
        <v>1977</v>
      </c>
      <c r="L242" s="55" t="s">
        <v>1977</v>
      </c>
      <c r="M242" s="164" t="s">
        <v>1977</v>
      </c>
      <c r="N242" s="178" t="s">
        <v>1977</v>
      </c>
    </row>
    <row r="243" spans="2:14" ht="19.5" customHeight="1" x14ac:dyDescent="0.35">
      <c r="B243" s="68">
        <f t="shared" si="6"/>
        <v>228</v>
      </c>
      <c r="C243" s="10" t="s">
        <v>1379</v>
      </c>
      <c r="D243" s="5" t="s">
        <v>1380</v>
      </c>
      <c r="E243" s="5" t="s">
        <v>1381</v>
      </c>
      <c r="F243" s="6" t="s">
        <v>1386</v>
      </c>
      <c r="G243" s="7" t="s">
        <v>1387</v>
      </c>
      <c r="I243" s="43" t="s">
        <v>1977</v>
      </c>
      <c r="J243" s="141"/>
      <c r="K243" s="152"/>
      <c r="L243" s="55"/>
      <c r="M243" s="165"/>
      <c r="N243" s="179"/>
    </row>
    <row r="244" spans="2:14" ht="19.5" customHeight="1" x14ac:dyDescent="0.35">
      <c r="B244" s="68">
        <f t="shared" si="6"/>
        <v>229</v>
      </c>
      <c r="C244" s="10" t="s">
        <v>1379</v>
      </c>
      <c r="D244" s="5" t="s">
        <v>1380</v>
      </c>
      <c r="E244" s="5" t="s">
        <v>1388</v>
      </c>
      <c r="F244" s="6" t="s">
        <v>2087</v>
      </c>
      <c r="G244" s="7" t="s">
        <v>1389</v>
      </c>
      <c r="I244" s="43" t="s">
        <v>1977</v>
      </c>
      <c r="J244" s="141"/>
      <c r="K244" s="152"/>
      <c r="L244" s="55"/>
      <c r="M244" s="165"/>
      <c r="N244" s="179"/>
    </row>
    <row r="245" spans="2:14" ht="19.5" customHeight="1" x14ac:dyDescent="0.35">
      <c r="B245" s="68">
        <f t="shared" si="6"/>
        <v>230</v>
      </c>
      <c r="C245" s="10" t="s">
        <v>1379</v>
      </c>
      <c r="D245" s="5" t="s">
        <v>1380</v>
      </c>
      <c r="E245" s="5" t="s">
        <v>1390</v>
      </c>
      <c r="F245" s="19" t="s">
        <v>2084</v>
      </c>
      <c r="G245" s="7" t="s">
        <v>1391</v>
      </c>
      <c r="I245" s="43" t="s">
        <v>1977</v>
      </c>
      <c r="J245" s="141"/>
      <c r="K245" s="152"/>
      <c r="L245" s="55"/>
      <c r="M245" s="165"/>
      <c r="N245" s="179"/>
    </row>
    <row r="246" spans="2:14" ht="19.5" customHeight="1" x14ac:dyDescent="0.35">
      <c r="B246" s="68">
        <f t="shared" si="6"/>
        <v>231</v>
      </c>
      <c r="C246" s="10" t="s">
        <v>1379</v>
      </c>
      <c r="D246" s="5" t="s">
        <v>1380</v>
      </c>
      <c r="E246" s="5" t="s">
        <v>1392</v>
      </c>
      <c r="F246" s="19" t="s">
        <v>2084</v>
      </c>
      <c r="G246" s="7" t="s">
        <v>1393</v>
      </c>
      <c r="I246" s="43" t="s">
        <v>1977</v>
      </c>
      <c r="J246" s="140" t="s">
        <v>1977</v>
      </c>
      <c r="K246" s="151" t="s">
        <v>1977</v>
      </c>
      <c r="L246" s="55" t="s">
        <v>1977</v>
      </c>
      <c r="M246" s="164"/>
      <c r="N246" s="179"/>
    </row>
    <row r="247" spans="2:14" ht="19.5" customHeight="1" x14ac:dyDescent="0.35">
      <c r="B247" s="68">
        <f t="shared" si="6"/>
        <v>232</v>
      </c>
      <c r="C247" s="10" t="s">
        <v>1379</v>
      </c>
      <c r="D247" s="5" t="s">
        <v>1394</v>
      </c>
      <c r="E247" s="5" t="s">
        <v>1395</v>
      </c>
      <c r="F247" s="19" t="s">
        <v>1887</v>
      </c>
      <c r="G247" s="39" t="s">
        <v>1396</v>
      </c>
      <c r="I247" s="43" t="s">
        <v>1977</v>
      </c>
      <c r="J247" s="140" t="s">
        <v>1977</v>
      </c>
      <c r="K247" s="151" t="s">
        <v>1977</v>
      </c>
      <c r="L247" s="55"/>
      <c r="M247" s="164"/>
      <c r="N247" s="179"/>
    </row>
    <row r="248" spans="2:14" ht="19.5" customHeight="1" x14ac:dyDescent="0.35">
      <c r="B248" s="68">
        <f t="shared" si="6"/>
        <v>233</v>
      </c>
      <c r="C248" s="10" t="s">
        <v>1379</v>
      </c>
      <c r="D248" s="5" t="s">
        <v>1380</v>
      </c>
      <c r="E248" s="5" t="s">
        <v>1397</v>
      </c>
      <c r="F248" s="19" t="s">
        <v>2084</v>
      </c>
      <c r="G248" s="39" t="s">
        <v>1398</v>
      </c>
      <c r="I248" s="43" t="s">
        <v>1977</v>
      </c>
      <c r="J248" s="141"/>
      <c r="K248" s="152"/>
      <c r="L248" s="55" t="s">
        <v>1977</v>
      </c>
      <c r="M248" s="165"/>
      <c r="N248" s="179"/>
    </row>
    <row r="249" spans="2:14" ht="32.25" customHeight="1" x14ac:dyDescent="0.35">
      <c r="B249" s="68">
        <f t="shared" ref="B249:B312" si="7">B248+1</f>
        <v>234</v>
      </c>
      <c r="C249" s="11" t="s">
        <v>1399</v>
      </c>
      <c r="D249" s="8" t="s">
        <v>1400</v>
      </c>
      <c r="E249" s="8" t="s">
        <v>1401</v>
      </c>
      <c r="F249" s="40" t="s">
        <v>1402</v>
      </c>
      <c r="G249" s="59" t="s">
        <v>1403</v>
      </c>
      <c r="I249" s="43" t="s">
        <v>1977</v>
      </c>
      <c r="J249" s="140" t="s">
        <v>1977</v>
      </c>
      <c r="K249" s="152"/>
      <c r="L249" s="55"/>
      <c r="M249" s="164"/>
      <c r="N249" s="179"/>
    </row>
    <row r="250" spans="2:14" ht="19.5" customHeight="1" x14ac:dyDescent="0.35">
      <c r="B250" s="68">
        <f t="shared" si="7"/>
        <v>235</v>
      </c>
      <c r="C250" s="10" t="s">
        <v>1404</v>
      </c>
      <c r="D250" s="5" t="s">
        <v>1405</v>
      </c>
      <c r="E250" s="5" t="s">
        <v>1406</v>
      </c>
      <c r="F250" s="19" t="s">
        <v>1887</v>
      </c>
      <c r="G250" s="39" t="s">
        <v>1407</v>
      </c>
      <c r="I250" s="43" t="s">
        <v>1977</v>
      </c>
      <c r="J250" s="141"/>
      <c r="K250" s="152"/>
      <c r="L250" s="55"/>
      <c r="M250" s="165"/>
      <c r="N250" s="179"/>
    </row>
    <row r="251" spans="2:14" ht="19.5" customHeight="1" x14ac:dyDescent="0.35">
      <c r="B251" s="68">
        <f t="shared" si="7"/>
        <v>236</v>
      </c>
      <c r="C251" s="10" t="s">
        <v>1408</v>
      </c>
      <c r="D251" s="5" t="s">
        <v>1409</v>
      </c>
      <c r="E251" s="5" t="s">
        <v>1410</v>
      </c>
      <c r="F251" s="19" t="s">
        <v>1887</v>
      </c>
      <c r="G251" s="39" t="s">
        <v>1411</v>
      </c>
      <c r="I251" s="43" t="s">
        <v>1977</v>
      </c>
      <c r="J251" s="141"/>
      <c r="K251" s="152"/>
      <c r="L251" s="55"/>
      <c r="M251" s="165"/>
      <c r="N251" s="179"/>
    </row>
    <row r="252" spans="2:14" ht="19.5" customHeight="1" x14ac:dyDescent="0.35">
      <c r="B252" s="68">
        <f t="shared" si="7"/>
        <v>237</v>
      </c>
      <c r="C252" s="10" t="s">
        <v>265</v>
      </c>
      <c r="D252" s="5" t="s">
        <v>219</v>
      </c>
      <c r="E252" s="5" t="s">
        <v>220</v>
      </c>
      <c r="F252" s="6" t="s">
        <v>1412</v>
      </c>
      <c r="G252" s="39" t="s">
        <v>1413</v>
      </c>
      <c r="I252" s="43" t="s">
        <v>1977</v>
      </c>
      <c r="J252" s="140" t="s">
        <v>1977</v>
      </c>
      <c r="K252" s="151" t="s">
        <v>1977</v>
      </c>
      <c r="L252" s="55" t="s">
        <v>1977</v>
      </c>
      <c r="M252" s="164" t="s">
        <v>1977</v>
      </c>
      <c r="N252" s="178"/>
    </row>
    <row r="253" spans="2:14" ht="19.5" customHeight="1" x14ac:dyDescent="0.35">
      <c r="B253" s="68">
        <f t="shared" si="7"/>
        <v>238</v>
      </c>
      <c r="C253" s="10" t="s">
        <v>265</v>
      </c>
      <c r="D253" s="5" t="s">
        <v>219</v>
      </c>
      <c r="E253" s="5" t="s">
        <v>1414</v>
      </c>
      <c r="F253" s="6" t="s">
        <v>1415</v>
      </c>
      <c r="G253" s="7" t="s">
        <v>1416</v>
      </c>
      <c r="I253" s="43" t="s">
        <v>1977</v>
      </c>
      <c r="J253" s="140" t="s">
        <v>1977</v>
      </c>
      <c r="K253" s="152"/>
      <c r="L253" s="55" t="s">
        <v>1977</v>
      </c>
      <c r="M253" s="164"/>
      <c r="N253" s="179"/>
    </row>
    <row r="254" spans="2:14" ht="19.5" customHeight="1" x14ac:dyDescent="0.35">
      <c r="B254" s="68">
        <f t="shared" si="7"/>
        <v>239</v>
      </c>
      <c r="C254" s="10" t="s">
        <v>1417</v>
      </c>
      <c r="D254" s="5" t="s">
        <v>1418</v>
      </c>
      <c r="E254" s="5" t="s">
        <v>1419</v>
      </c>
      <c r="F254" s="6" t="s">
        <v>1420</v>
      </c>
      <c r="G254" s="7" t="s">
        <v>1421</v>
      </c>
      <c r="I254" s="43" t="s">
        <v>1977</v>
      </c>
      <c r="J254" s="140" t="s">
        <v>1977</v>
      </c>
      <c r="K254" s="151" t="s">
        <v>1977</v>
      </c>
      <c r="L254" s="55" t="s">
        <v>1977</v>
      </c>
      <c r="M254" s="164" t="s">
        <v>1977</v>
      </c>
      <c r="N254" s="178" t="s">
        <v>1977</v>
      </c>
    </row>
    <row r="255" spans="2:14" ht="19.5" customHeight="1" x14ac:dyDescent="0.35">
      <c r="B255" s="68">
        <f t="shared" si="7"/>
        <v>240</v>
      </c>
      <c r="C255" s="10" t="s">
        <v>1912</v>
      </c>
      <c r="D255" s="5" t="s">
        <v>1422</v>
      </c>
      <c r="E255" s="5" t="s">
        <v>1423</v>
      </c>
      <c r="F255" s="19" t="s">
        <v>1887</v>
      </c>
      <c r="G255" s="7" t="s">
        <v>1424</v>
      </c>
      <c r="I255" s="43" t="s">
        <v>1977</v>
      </c>
      <c r="J255" s="141" t="s">
        <v>1976</v>
      </c>
      <c r="K255" s="152"/>
      <c r="L255" s="55"/>
      <c r="M255" s="165"/>
      <c r="N255" s="179"/>
    </row>
    <row r="256" spans="2:14" ht="19.5" customHeight="1" x14ac:dyDescent="0.35">
      <c r="B256" s="68">
        <f t="shared" si="7"/>
        <v>241</v>
      </c>
      <c r="C256" s="10" t="s">
        <v>1912</v>
      </c>
      <c r="D256" s="5" t="s">
        <v>1422</v>
      </c>
      <c r="E256" s="5" t="s">
        <v>1425</v>
      </c>
      <c r="F256" s="19" t="s">
        <v>1887</v>
      </c>
      <c r="G256" s="7" t="s">
        <v>1426</v>
      </c>
      <c r="I256" s="43" t="s">
        <v>1977</v>
      </c>
      <c r="J256" s="140" t="s">
        <v>1977</v>
      </c>
      <c r="K256" s="151" t="s">
        <v>1977</v>
      </c>
      <c r="L256" s="55" t="s">
        <v>1977</v>
      </c>
      <c r="M256" s="164" t="s">
        <v>1977</v>
      </c>
      <c r="N256" s="178" t="s">
        <v>1977</v>
      </c>
    </row>
    <row r="257" spans="2:14" ht="19.5" customHeight="1" x14ac:dyDescent="0.35">
      <c r="B257" s="68">
        <f t="shared" si="7"/>
        <v>242</v>
      </c>
      <c r="C257" s="10" t="s">
        <v>1912</v>
      </c>
      <c r="D257" s="5" t="s">
        <v>1422</v>
      </c>
      <c r="E257" s="36" t="s">
        <v>1427</v>
      </c>
      <c r="F257" s="38" t="s">
        <v>1887</v>
      </c>
      <c r="G257" s="39" t="s">
        <v>1428</v>
      </c>
      <c r="I257" s="43" t="s">
        <v>1977</v>
      </c>
      <c r="J257" s="140" t="s">
        <v>1977</v>
      </c>
      <c r="K257" s="152" t="s">
        <v>1976</v>
      </c>
      <c r="L257" s="55" t="s">
        <v>1977</v>
      </c>
      <c r="M257" s="164"/>
      <c r="N257" s="179"/>
    </row>
    <row r="258" spans="2:14" ht="19.5" customHeight="1" x14ac:dyDescent="0.35">
      <c r="B258" s="68">
        <f t="shared" si="7"/>
        <v>243</v>
      </c>
      <c r="C258" s="10" t="s">
        <v>1912</v>
      </c>
      <c r="D258" s="5" t="s">
        <v>1422</v>
      </c>
      <c r="E258" s="36" t="s">
        <v>1429</v>
      </c>
      <c r="F258" s="38" t="s">
        <v>1887</v>
      </c>
      <c r="G258" s="39" t="s">
        <v>1430</v>
      </c>
      <c r="I258" s="43" t="s">
        <v>1977</v>
      </c>
      <c r="J258" s="140"/>
      <c r="K258" s="152" t="s">
        <v>1976</v>
      </c>
      <c r="L258" s="55" t="s">
        <v>1977</v>
      </c>
      <c r="M258" s="164"/>
      <c r="N258" s="179"/>
    </row>
    <row r="259" spans="2:14" ht="19.5" customHeight="1" x14ac:dyDescent="0.35">
      <c r="B259" s="68">
        <f t="shared" si="7"/>
        <v>244</v>
      </c>
      <c r="C259" s="10" t="s">
        <v>1912</v>
      </c>
      <c r="D259" s="5" t="s">
        <v>1422</v>
      </c>
      <c r="E259" s="36" t="s">
        <v>1431</v>
      </c>
      <c r="F259" s="72" t="s">
        <v>822</v>
      </c>
      <c r="G259" s="39" t="s">
        <v>543</v>
      </c>
      <c r="I259" s="43" t="s">
        <v>1977</v>
      </c>
      <c r="J259" s="140" t="s">
        <v>1977</v>
      </c>
      <c r="K259" s="151" t="s">
        <v>1977</v>
      </c>
      <c r="L259" s="55" t="s">
        <v>1977</v>
      </c>
      <c r="M259" s="164"/>
      <c r="N259" s="178"/>
    </row>
    <row r="260" spans="2:14" ht="19.5" customHeight="1" x14ac:dyDescent="0.35">
      <c r="B260" s="68">
        <f t="shared" si="7"/>
        <v>245</v>
      </c>
      <c r="C260" s="10" t="s">
        <v>1912</v>
      </c>
      <c r="D260" s="5" t="s">
        <v>544</v>
      </c>
      <c r="E260" s="36" t="s">
        <v>545</v>
      </c>
      <c r="F260" s="38" t="s">
        <v>2084</v>
      </c>
      <c r="G260" s="39" t="s">
        <v>546</v>
      </c>
      <c r="I260" s="43" t="s">
        <v>1977</v>
      </c>
      <c r="J260" s="140" t="s">
        <v>1977</v>
      </c>
      <c r="K260" s="152"/>
      <c r="L260" s="55" t="s">
        <v>1977</v>
      </c>
      <c r="M260" s="164"/>
      <c r="N260" s="179"/>
    </row>
    <row r="261" spans="2:14" ht="19.5" customHeight="1" x14ac:dyDescent="0.35">
      <c r="B261" s="68">
        <f t="shared" si="7"/>
        <v>246</v>
      </c>
      <c r="C261" s="10" t="s">
        <v>1912</v>
      </c>
      <c r="D261" s="5" t="s">
        <v>547</v>
      </c>
      <c r="E261" s="36" t="s">
        <v>548</v>
      </c>
      <c r="F261" s="38" t="s">
        <v>1887</v>
      </c>
      <c r="G261" s="39" t="s">
        <v>549</v>
      </c>
      <c r="I261" s="43" t="s">
        <v>1977</v>
      </c>
      <c r="J261" s="141"/>
      <c r="K261" s="152"/>
      <c r="L261" s="55"/>
      <c r="M261" s="165"/>
      <c r="N261" s="179"/>
    </row>
    <row r="262" spans="2:14" ht="19.5" customHeight="1" x14ac:dyDescent="0.35">
      <c r="B262" s="68">
        <f t="shared" si="7"/>
        <v>247</v>
      </c>
      <c r="C262" s="221" t="s">
        <v>2504</v>
      </c>
      <c r="D262" s="36" t="s">
        <v>2475</v>
      </c>
      <c r="E262" s="36" t="s">
        <v>2476</v>
      </c>
      <c r="F262" s="38" t="s">
        <v>1887</v>
      </c>
      <c r="G262" s="39" t="s">
        <v>2505</v>
      </c>
      <c r="H262" s="205"/>
      <c r="I262" s="43" t="s">
        <v>1977</v>
      </c>
      <c r="J262" s="140" t="s">
        <v>1977</v>
      </c>
      <c r="K262" s="152"/>
      <c r="L262" s="55"/>
      <c r="M262" s="165"/>
      <c r="N262" s="179"/>
    </row>
    <row r="263" spans="2:14" ht="19.5" customHeight="1" x14ac:dyDescent="0.35">
      <c r="B263" s="68">
        <f t="shared" si="7"/>
        <v>248</v>
      </c>
      <c r="C263" s="10" t="s">
        <v>2005</v>
      </c>
      <c r="D263" s="5" t="s">
        <v>550</v>
      </c>
      <c r="E263" s="36" t="s">
        <v>551</v>
      </c>
      <c r="F263" s="38" t="s">
        <v>2084</v>
      </c>
      <c r="G263" s="39" t="s">
        <v>552</v>
      </c>
      <c r="I263" s="43" t="s">
        <v>1977</v>
      </c>
      <c r="J263" s="140" t="s">
        <v>1977</v>
      </c>
      <c r="K263" s="151" t="s">
        <v>1977</v>
      </c>
      <c r="L263" s="55" t="s">
        <v>1977</v>
      </c>
      <c r="M263" s="164" t="s">
        <v>1977</v>
      </c>
      <c r="N263" s="178" t="s">
        <v>1977</v>
      </c>
    </row>
    <row r="264" spans="2:14" ht="32.25" customHeight="1" x14ac:dyDescent="0.35">
      <c r="B264" s="68">
        <f t="shared" si="7"/>
        <v>249</v>
      </c>
      <c r="C264" s="11" t="s">
        <v>553</v>
      </c>
      <c r="D264" s="8" t="s">
        <v>554</v>
      </c>
      <c r="E264" s="52" t="s">
        <v>555</v>
      </c>
      <c r="F264" s="64" t="s">
        <v>2295</v>
      </c>
      <c r="G264" s="59" t="s">
        <v>556</v>
      </c>
      <c r="I264" s="43" t="s">
        <v>1977</v>
      </c>
      <c r="J264" s="140" t="s">
        <v>1977</v>
      </c>
      <c r="K264" s="151" t="s">
        <v>1977</v>
      </c>
      <c r="L264" s="55"/>
      <c r="M264" s="164"/>
      <c r="N264" s="178"/>
    </row>
    <row r="265" spans="2:14" ht="19.5" customHeight="1" x14ac:dyDescent="0.35">
      <c r="B265" s="68">
        <f t="shared" si="7"/>
        <v>250</v>
      </c>
      <c r="C265" s="10" t="s">
        <v>557</v>
      </c>
      <c r="D265" s="5" t="s">
        <v>558</v>
      </c>
      <c r="E265" s="36" t="s">
        <v>559</v>
      </c>
      <c r="F265" s="38" t="s">
        <v>1887</v>
      </c>
      <c r="G265" s="39" t="s">
        <v>560</v>
      </c>
      <c r="I265" s="43" t="s">
        <v>1977</v>
      </c>
      <c r="J265" s="141"/>
      <c r="K265" s="152"/>
      <c r="L265" s="55"/>
      <c r="M265" s="165"/>
      <c r="N265" s="179"/>
    </row>
    <row r="266" spans="2:14" ht="19.5" customHeight="1" x14ac:dyDescent="0.35">
      <c r="B266" s="68">
        <f t="shared" si="7"/>
        <v>251</v>
      </c>
      <c r="C266" s="10" t="s">
        <v>557</v>
      </c>
      <c r="D266" s="5" t="s">
        <v>558</v>
      </c>
      <c r="E266" s="36" t="s">
        <v>561</v>
      </c>
      <c r="F266" s="72" t="s">
        <v>562</v>
      </c>
      <c r="G266" s="39" t="s">
        <v>563</v>
      </c>
      <c r="I266" s="43" t="s">
        <v>1977</v>
      </c>
      <c r="J266" s="140" t="s">
        <v>1977</v>
      </c>
      <c r="K266" s="152"/>
      <c r="L266" s="55"/>
      <c r="M266" s="164"/>
      <c r="N266" s="179"/>
    </row>
    <row r="267" spans="2:14" ht="19.5" customHeight="1" x14ac:dyDescent="0.35">
      <c r="B267" s="68">
        <f t="shared" si="7"/>
        <v>252</v>
      </c>
      <c r="C267" s="10" t="s">
        <v>322</v>
      </c>
      <c r="D267" s="5" t="s">
        <v>564</v>
      </c>
      <c r="E267" s="37" t="s">
        <v>1932</v>
      </c>
      <c r="F267" s="38" t="s">
        <v>2084</v>
      </c>
      <c r="G267" s="39" t="s">
        <v>565</v>
      </c>
      <c r="I267" s="43" t="s">
        <v>1977</v>
      </c>
      <c r="J267" s="140" t="s">
        <v>1977</v>
      </c>
      <c r="K267" s="151" t="s">
        <v>1977</v>
      </c>
      <c r="L267" s="55" t="s">
        <v>1977</v>
      </c>
      <c r="M267" s="164"/>
      <c r="N267" s="178"/>
    </row>
    <row r="268" spans="2:14" ht="19.5" customHeight="1" x14ac:dyDescent="0.35">
      <c r="B268" s="68">
        <f t="shared" si="7"/>
        <v>253</v>
      </c>
      <c r="C268" s="10" t="s">
        <v>322</v>
      </c>
      <c r="D268" s="5" t="s">
        <v>564</v>
      </c>
      <c r="E268" s="5" t="s">
        <v>566</v>
      </c>
      <c r="F268" s="19" t="s">
        <v>1887</v>
      </c>
      <c r="G268" s="7" t="s">
        <v>567</v>
      </c>
      <c r="I268" s="43" t="s">
        <v>1977</v>
      </c>
      <c r="J268" s="141" t="s">
        <v>1976</v>
      </c>
      <c r="K268" s="152"/>
      <c r="L268" s="55"/>
      <c r="M268" s="165"/>
      <c r="N268" s="179"/>
    </row>
    <row r="269" spans="2:14" ht="19.5" customHeight="1" x14ac:dyDescent="0.35">
      <c r="B269" s="68">
        <f t="shared" si="7"/>
        <v>254</v>
      </c>
      <c r="C269" s="221" t="s">
        <v>2506</v>
      </c>
      <c r="D269" s="36" t="s">
        <v>2477</v>
      </c>
      <c r="E269" s="36" t="s">
        <v>1160</v>
      </c>
      <c r="F269" s="38" t="s">
        <v>1887</v>
      </c>
      <c r="G269" s="39" t="s">
        <v>2507</v>
      </c>
      <c r="H269" s="205"/>
      <c r="I269" s="43" t="s">
        <v>1977</v>
      </c>
      <c r="J269" s="140" t="s">
        <v>1977</v>
      </c>
      <c r="K269" s="151" t="s">
        <v>1977</v>
      </c>
      <c r="L269" s="55" t="s">
        <v>1977</v>
      </c>
      <c r="M269" s="164"/>
      <c r="N269" s="178"/>
    </row>
    <row r="270" spans="2:14" ht="19.5" customHeight="1" x14ac:dyDescent="0.35">
      <c r="B270" s="68">
        <f t="shared" si="7"/>
        <v>255</v>
      </c>
      <c r="C270" s="10" t="s">
        <v>568</v>
      </c>
      <c r="D270" s="5" t="s">
        <v>569</v>
      </c>
      <c r="E270" s="5" t="s">
        <v>570</v>
      </c>
      <c r="F270" s="19" t="s">
        <v>1887</v>
      </c>
      <c r="G270" s="7" t="s">
        <v>571</v>
      </c>
      <c r="I270" s="43" t="s">
        <v>1977</v>
      </c>
      <c r="J270" s="141"/>
      <c r="K270" s="152"/>
      <c r="L270" s="55"/>
      <c r="M270" s="165"/>
      <c r="N270" s="179"/>
    </row>
    <row r="271" spans="2:14" ht="19.5" customHeight="1" x14ac:dyDescent="0.35">
      <c r="B271" s="68">
        <f t="shared" si="7"/>
        <v>256</v>
      </c>
      <c r="C271" s="221" t="s">
        <v>557</v>
      </c>
      <c r="D271" s="36" t="s">
        <v>2508</v>
      </c>
      <c r="E271" s="36" t="s">
        <v>2509</v>
      </c>
      <c r="F271" s="38" t="s">
        <v>1887</v>
      </c>
      <c r="G271" s="39" t="s">
        <v>2510</v>
      </c>
      <c r="H271" s="205"/>
      <c r="I271" s="43" t="s">
        <v>1977</v>
      </c>
      <c r="J271" s="141"/>
      <c r="K271" s="152"/>
      <c r="L271" s="55"/>
      <c r="M271" s="165"/>
      <c r="N271" s="179"/>
    </row>
    <row r="272" spans="2:14" ht="19.5" customHeight="1" x14ac:dyDescent="0.35">
      <c r="B272" s="68">
        <f t="shared" si="7"/>
        <v>257</v>
      </c>
      <c r="C272" s="10" t="s">
        <v>572</v>
      </c>
      <c r="D272" s="5" t="s">
        <v>573</v>
      </c>
      <c r="E272" s="5" t="s">
        <v>2044</v>
      </c>
      <c r="F272" s="19" t="s">
        <v>1887</v>
      </c>
      <c r="G272" s="7" t="s">
        <v>574</v>
      </c>
      <c r="I272" s="43" t="s">
        <v>1977</v>
      </c>
      <c r="J272" s="141" t="s">
        <v>1976</v>
      </c>
      <c r="K272" s="152"/>
      <c r="L272" s="55"/>
      <c r="M272" s="165"/>
      <c r="N272" s="179"/>
    </row>
    <row r="273" spans="2:25" ht="19.5" customHeight="1" x14ac:dyDescent="0.35">
      <c r="B273" s="68">
        <f t="shared" si="7"/>
        <v>258</v>
      </c>
      <c r="C273" s="10" t="s">
        <v>572</v>
      </c>
      <c r="D273" s="5" t="s">
        <v>573</v>
      </c>
      <c r="E273" s="5" t="s">
        <v>575</v>
      </c>
      <c r="F273" s="19" t="s">
        <v>2084</v>
      </c>
      <c r="G273" s="39" t="s">
        <v>576</v>
      </c>
      <c r="I273" s="43" t="s">
        <v>1977</v>
      </c>
      <c r="J273" s="140" t="s">
        <v>1977</v>
      </c>
      <c r="K273" s="151" t="s">
        <v>1977</v>
      </c>
      <c r="L273" s="55" t="s">
        <v>1977</v>
      </c>
      <c r="M273" s="164" t="s">
        <v>1977</v>
      </c>
      <c r="N273" s="178" t="s">
        <v>1977</v>
      </c>
    </row>
    <row r="274" spans="2:25" ht="19.5" customHeight="1" x14ac:dyDescent="0.35">
      <c r="B274" s="68">
        <f t="shared" si="7"/>
        <v>259</v>
      </c>
      <c r="C274" s="10" t="s">
        <v>572</v>
      </c>
      <c r="D274" s="5" t="s">
        <v>573</v>
      </c>
      <c r="E274" s="5" t="s">
        <v>577</v>
      </c>
      <c r="F274" s="72" t="s">
        <v>2368</v>
      </c>
      <c r="G274" s="39" t="s">
        <v>578</v>
      </c>
      <c r="I274" s="43" t="s">
        <v>1977</v>
      </c>
      <c r="J274" s="140" t="s">
        <v>1977</v>
      </c>
      <c r="K274" s="152" t="s">
        <v>1976</v>
      </c>
      <c r="L274" s="55" t="s">
        <v>1977</v>
      </c>
      <c r="M274" s="164"/>
      <c r="N274" s="179"/>
    </row>
    <row r="275" spans="2:25" ht="19.5" customHeight="1" x14ac:dyDescent="0.35">
      <c r="B275" s="68">
        <f t="shared" si="7"/>
        <v>260</v>
      </c>
      <c r="C275" s="10" t="s">
        <v>263</v>
      </c>
      <c r="D275" s="5" t="s">
        <v>579</v>
      </c>
      <c r="E275" s="5" t="s">
        <v>580</v>
      </c>
      <c r="F275" s="19" t="s">
        <v>1887</v>
      </c>
      <c r="G275" s="39" t="s">
        <v>581</v>
      </c>
      <c r="I275" s="43" t="s">
        <v>1977</v>
      </c>
      <c r="J275" s="141"/>
      <c r="K275" s="152"/>
      <c r="L275" s="55"/>
      <c r="M275" s="165"/>
      <c r="N275" s="179"/>
    </row>
    <row r="276" spans="2:25" ht="19.5" customHeight="1" x14ac:dyDescent="0.35">
      <c r="B276" s="68">
        <f t="shared" si="7"/>
        <v>261</v>
      </c>
      <c r="C276" s="10" t="s">
        <v>2459</v>
      </c>
      <c r="D276" s="5" t="s">
        <v>2456</v>
      </c>
      <c r="E276" s="5" t="s">
        <v>2457</v>
      </c>
      <c r="F276" s="19" t="s">
        <v>1887</v>
      </c>
      <c r="G276" s="39" t="s">
        <v>2458</v>
      </c>
      <c r="I276" s="43" t="s">
        <v>1977</v>
      </c>
      <c r="J276" s="141"/>
      <c r="K276" s="152"/>
      <c r="L276" s="55"/>
      <c r="M276" s="165"/>
      <c r="N276" s="179"/>
    </row>
    <row r="277" spans="2:25" ht="19.5" customHeight="1" x14ac:dyDescent="0.35">
      <c r="B277" s="68">
        <f t="shared" si="7"/>
        <v>262</v>
      </c>
      <c r="C277" s="10" t="s">
        <v>263</v>
      </c>
      <c r="D277" s="5" t="s">
        <v>582</v>
      </c>
      <c r="E277" s="5" t="s">
        <v>583</v>
      </c>
      <c r="F277" s="19" t="s">
        <v>2084</v>
      </c>
      <c r="G277" s="39" t="s">
        <v>820</v>
      </c>
      <c r="I277" s="43" t="s">
        <v>1977</v>
      </c>
      <c r="J277" s="140" t="s">
        <v>1977</v>
      </c>
      <c r="K277" s="151" t="s">
        <v>1977</v>
      </c>
      <c r="L277" s="55" t="s">
        <v>1977</v>
      </c>
      <c r="M277" s="164" t="s">
        <v>1977</v>
      </c>
      <c r="N277" s="178" t="s">
        <v>1977</v>
      </c>
    </row>
    <row r="278" spans="2:25" ht="19.5" customHeight="1" x14ac:dyDescent="0.35">
      <c r="B278" s="68">
        <f t="shared" si="7"/>
        <v>263</v>
      </c>
      <c r="C278" s="10" t="s">
        <v>263</v>
      </c>
      <c r="D278" s="5" t="s">
        <v>582</v>
      </c>
      <c r="E278" s="5" t="s">
        <v>819</v>
      </c>
      <c r="F278" s="19" t="s">
        <v>2084</v>
      </c>
      <c r="G278" s="39" t="s">
        <v>821</v>
      </c>
      <c r="I278" s="43" t="s">
        <v>1977</v>
      </c>
      <c r="J278" s="141"/>
      <c r="K278" s="152"/>
      <c r="L278" s="55"/>
      <c r="M278" s="165"/>
      <c r="N278" s="179"/>
    </row>
    <row r="279" spans="2:25" ht="19.5" customHeight="1" x14ac:dyDescent="0.35">
      <c r="B279" s="68">
        <f t="shared" si="7"/>
        <v>264</v>
      </c>
      <c r="C279" s="10" t="s">
        <v>1912</v>
      </c>
      <c r="D279" s="5" t="s">
        <v>584</v>
      </c>
      <c r="E279" s="5" t="s">
        <v>2116</v>
      </c>
      <c r="F279" s="19" t="s">
        <v>1887</v>
      </c>
      <c r="G279" s="39" t="s">
        <v>823</v>
      </c>
      <c r="I279" s="43" t="s">
        <v>1977</v>
      </c>
      <c r="J279" s="140" t="s">
        <v>1977</v>
      </c>
      <c r="K279" s="151" t="s">
        <v>1977</v>
      </c>
      <c r="L279" s="55" t="s">
        <v>1977</v>
      </c>
      <c r="M279" s="164"/>
      <c r="N279" s="178"/>
    </row>
    <row r="280" spans="2:25" ht="19.5" customHeight="1" x14ac:dyDescent="0.35">
      <c r="B280" s="68">
        <f t="shared" si="7"/>
        <v>265</v>
      </c>
      <c r="C280" s="10" t="s">
        <v>585</v>
      </c>
      <c r="D280" s="5" t="s">
        <v>586</v>
      </c>
      <c r="E280" s="15" t="s">
        <v>1932</v>
      </c>
      <c r="F280" s="19" t="s">
        <v>2084</v>
      </c>
      <c r="G280" s="39" t="s">
        <v>824</v>
      </c>
      <c r="I280" s="43" t="s">
        <v>1977</v>
      </c>
      <c r="J280" s="141" t="s">
        <v>1976</v>
      </c>
      <c r="K280" s="152"/>
      <c r="L280" s="55" t="s">
        <v>1977</v>
      </c>
      <c r="M280" s="165"/>
      <c r="N280" s="179"/>
    </row>
    <row r="281" spans="2:25" ht="19.5" customHeight="1" x14ac:dyDescent="0.35">
      <c r="B281" s="68">
        <f t="shared" si="7"/>
        <v>266</v>
      </c>
      <c r="C281" s="10" t="s">
        <v>587</v>
      </c>
      <c r="D281" s="5" t="s">
        <v>588</v>
      </c>
      <c r="E281" s="5" t="s">
        <v>589</v>
      </c>
      <c r="F281" s="19" t="s">
        <v>1887</v>
      </c>
      <c r="G281" s="7" t="s">
        <v>590</v>
      </c>
      <c r="I281" s="43" t="s">
        <v>1977</v>
      </c>
      <c r="J281" s="140" t="s">
        <v>1977</v>
      </c>
      <c r="K281" s="152"/>
      <c r="L281" s="55"/>
      <c r="M281" s="164"/>
      <c r="N281" s="179"/>
    </row>
    <row r="282" spans="2:25" ht="19.5" customHeight="1" x14ac:dyDescent="0.35">
      <c r="B282" s="68">
        <f t="shared" si="7"/>
        <v>267</v>
      </c>
      <c r="C282" s="10" t="s">
        <v>587</v>
      </c>
      <c r="D282" s="5" t="s">
        <v>588</v>
      </c>
      <c r="E282" s="5" t="s">
        <v>591</v>
      </c>
      <c r="F282" s="19" t="s">
        <v>1887</v>
      </c>
      <c r="G282" s="7" t="s">
        <v>592</v>
      </c>
      <c r="I282" s="43" t="s">
        <v>1977</v>
      </c>
      <c r="J282" s="141"/>
      <c r="K282" s="152"/>
      <c r="L282" s="55"/>
      <c r="M282" s="165"/>
      <c r="N282" s="179"/>
    </row>
    <row r="283" spans="2:25" ht="19.5" customHeight="1" x14ac:dyDescent="0.35">
      <c r="B283" s="68">
        <f t="shared" si="7"/>
        <v>268</v>
      </c>
      <c r="C283" s="10" t="s">
        <v>587</v>
      </c>
      <c r="D283" s="5" t="s">
        <v>588</v>
      </c>
      <c r="E283" s="5" t="s">
        <v>593</v>
      </c>
      <c r="F283" s="19" t="s">
        <v>2084</v>
      </c>
      <c r="G283" s="7" t="s">
        <v>594</v>
      </c>
      <c r="I283" s="43" t="s">
        <v>1977</v>
      </c>
      <c r="J283" s="140" t="s">
        <v>1977</v>
      </c>
      <c r="K283" s="151" t="s">
        <v>1977</v>
      </c>
      <c r="L283" s="55" t="s">
        <v>1977</v>
      </c>
      <c r="M283" s="164" t="s">
        <v>1977</v>
      </c>
      <c r="N283" s="178"/>
    </row>
    <row r="284" spans="2:25" ht="19.5" customHeight="1" x14ac:dyDescent="0.35">
      <c r="B284" s="68">
        <f t="shared" si="7"/>
        <v>269</v>
      </c>
      <c r="C284" s="221" t="s">
        <v>587</v>
      </c>
      <c r="D284" s="36" t="s">
        <v>588</v>
      </c>
      <c r="E284" s="36" t="s">
        <v>593</v>
      </c>
      <c r="F284" s="72" t="s">
        <v>2433</v>
      </c>
      <c r="G284" s="39" t="s">
        <v>2434</v>
      </c>
      <c r="I284" s="43" t="s">
        <v>1977</v>
      </c>
      <c r="J284" s="141" t="s">
        <v>1976</v>
      </c>
      <c r="K284" s="152"/>
      <c r="L284" s="55"/>
      <c r="M284" s="165"/>
      <c r="N284" s="179"/>
      <c r="Y284" s="212"/>
    </row>
    <row r="285" spans="2:25" ht="19.5" customHeight="1" x14ac:dyDescent="0.35">
      <c r="B285" s="68">
        <f t="shared" si="7"/>
        <v>270</v>
      </c>
      <c r="C285" s="10" t="s">
        <v>587</v>
      </c>
      <c r="D285" s="5" t="s">
        <v>588</v>
      </c>
      <c r="E285" s="5" t="s">
        <v>595</v>
      </c>
      <c r="F285" s="19" t="s">
        <v>2084</v>
      </c>
      <c r="G285" s="39" t="s">
        <v>2369</v>
      </c>
      <c r="I285" s="43" t="s">
        <v>1977</v>
      </c>
      <c r="J285" s="141" t="s">
        <v>1976</v>
      </c>
      <c r="K285" s="152" t="s">
        <v>1976</v>
      </c>
      <c r="L285" s="55" t="s">
        <v>1977</v>
      </c>
      <c r="M285" s="165" t="s">
        <v>1977</v>
      </c>
      <c r="N285" s="179"/>
    </row>
    <row r="286" spans="2:25" ht="19.5" customHeight="1" x14ac:dyDescent="0.35">
      <c r="B286" s="68">
        <f t="shared" si="7"/>
        <v>271</v>
      </c>
      <c r="C286" s="10" t="s">
        <v>1912</v>
      </c>
      <c r="D286" s="5" t="s">
        <v>596</v>
      </c>
      <c r="E286" s="5" t="s">
        <v>825</v>
      </c>
      <c r="F286" s="6" t="s">
        <v>597</v>
      </c>
      <c r="G286" s="7" t="s">
        <v>598</v>
      </c>
      <c r="I286" s="43" t="s">
        <v>1977</v>
      </c>
      <c r="J286" s="141"/>
      <c r="K286" s="152"/>
      <c r="L286" s="55" t="s">
        <v>1977</v>
      </c>
      <c r="M286" s="165"/>
      <c r="N286" s="179"/>
    </row>
    <row r="287" spans="2:25" ht="32.25" customHeight="1" x14ac:dyDescent="0.35">
      <c r="B287" s="68">
        <f t="shared" si="7"/>
        <v>272</v>
      </c>
      <c r="C287" s="10" t="s">
        <v>321</v>
      </c>
      <c r="D287" s="52" t="s">
        <v>826</v>
      </c>
      <c r="E287" s="52" t="s">
        <v>827</v>
      </c>
      <c r="F287" s="19" t="s">
        <v>1887</v>
      </c>
      <c r="G287" s="9" t="s">
        <v>828</v>
      </c>
      <c r="I287" s="43" t="s">
        <v>1977</v>
      </c>
      <c r="J287" s="141"/>
      <c r="K287" s="152"/>
      <c r="L287" s="55" t="s">
        <v>1977</v>
      </c>
      <c r="M287" s="165"/>
      <c r="N287" s="179"/>
    </row>
    <row r="288" spans="2:25" ht="19.5" customHeight="1" x14ac:dyDescent="0.35">
      <c r="B288" s="68">
        <f t="shared" si="7"/>
        <v>273</v>
      </c>
      <c r="C288" s="10" t="s">
        <v>323</v>
      </c>
      <c r="D288" s="5" t="s">
        <v>599</v>
      </c>
      <c r="E288" s="5" t="s">
        <v>829</v>
      </c>
      <c r="F288" s="19" t="s">
        <v>1887</v>
      </c>
      <c r="G288" s="7" t="s">
        <v>830</v>
      </c>
      <c r="I288" s="43" t="s">
        <v>1977</v>
      </c>
      <c r="J288" s="140" t="s">
        <v>1977</v>
      </c>
      <c r="K288" s="151" t="s">
        <v>1977</v>
      </c>
      <c r="L288" s="55" t="s">
        <v>1977</v>
      </c>
      <c r="M288" s="164" t="s">
        <v>1977</v>
      </c>
      <c r="N288" s="178" t="s">
        <v>1977</v>
      </c>
    </row>
    <row r="289" spans="2:25" ht="19.5" customHeight="1" x14ac:dyDescent="0.35">
      <c r="B289" s="68">
        <f t="shared" si="7"/>
        <v>274</v>
      </c>
      <c r="C289" s="10" t="s">
        <v>600</v>
      </c>
      <c r="D289" s="5" t="s">
        <v>601</v>
      </c>
      <c r="E289" s="5" t="s">
        <v>602</v>
      </c>
      <c r="F289" s="19" t="s">
        <v>1887</v>
      </c>
      <c r="G289" s="39" t="s">
        <v>831</v>
      </c>
      <c r="I289" s="43" t="s">
        <v>1977</v>
      </c>
      <c r="J289" s="141"/>
      <c r="K289" s="152"/>
      <c r="L289" s="55"/>
      <c r="M289" s="165"/>
      <c r="N289" s="179"/>
    </row>
    <row r="290" spans="2:25" ht="19.5" customHeight="1" x14ac:dyDescent="0.35">
      <c r="B290" s="68">
        <f t="shared" si="7"/>
        <v>275</v>
      </c>
      <c r="C290" s="10" t="s">
        <v>603</v>
      </c>
      <c r="D290" s="5" t="s">
        <v>604</v>
      </c>
      <c r="E290" s="5" t="s">
        <v>605</v>
      </c>
      <c r="F290" s="19" t="s">
        <v>2084</v>
      </c>
      <c r="G290" s="7" t="s">
        <v>832</v>
      </c>
      <c r="I290" s="43" t="s">
        <v>1977</v>
      </c>
      <c r="J290" s="140" t="s">
        <v>1977</v>
      </c>
      <c r="K290" s="152"/>
      <c r="L290" s="55"/>
      <c r="M290" s="164"/>
      <c r="N290" s="179"/>
    </row>
    <row r="291" spans="2:25" ht="19.5" customHeight="1" x14ac:dyDescent="0.35">
      <c r="B291" s="68">
        <f t="shared" si="7"/>
        <v>276</v>
      </c>
      <c r="C291" s="10" t="s">
        <v>606</v>
      </c>
      <c r="D291" s="5" t="s">
        <v>607</v>
      </c>
      <c r="E291" s="5" t="s">
        <v>608</v>
      </c>
      <c r="F291" s="19" t="s">
        <v>1887</v>
      </c>
      <c r="G291" s="39" t="s">
        <v>833</v>
      </c>
      <c r="I291" s="43" t="s">
        <v>1977</v>
      </c>
      <c r="J291" s="141"/>
      <c r="K291" s="152"/>
      <c r="L291" s="55"/>
      <c r="M291" s="165"/>
      <c r="N291" s="179"/>
    </row>
    <row r="292" spans="2:25" ht="32.25" customHeight="1" x14ac:dyDescent="0.35">
      <c r="B292" s="68">
        <f t="shared" si="7"/>
        <v>277</v>
      </c>
      <c r="C292" s="10" t="s">
        <v>263</v>
      </c>
      <c r="D292" s="52" t="s">
        <v>878</v>
      </c>
      <c r="E292" s="8" t="s">
        <v>879</v>
      </c>
      <c r="F292" s="19" t="s">
        <v>1887</v>
      </c>
      <c r="G292" s="9" t="s">
        <v>2370</v>
      </c>
      <c r="I292" s="43" t="s">
        <v>1977</v>
      </c>
      <c r="J292" s="141"/>
      <c r="K292" s="152"/>
      <c r="L292" s="55"/>
      <c r="M292" s="165"/>
      <c r="N292" s="179"/>
    </row>
    <row r="293" spans="2:25" ht="19.5" customHeight="1" x14ac:dyDescent="0.35">
      <c r="B293" s="68">
        <f t="shared" si="7"/>
        <v>278</v>
      </c>
      <c r="C293" s="10" t="s">
        <v>2005</v>
      </c>
      <c r="D293" s="5" t="s">
        <v>609</v>
      </c>
      <c r="E293" s="5" t="s">
        <v>610</v>
      </c>
      <c r="F293" s="19" t="s">
        <v>1887</v>
      </c>
      <c r="G293" s="7" t="s">
        <v>611</v>
      </c>
      <c r="I293" s="43" t="s">
        <v>1977</v>
      </c>
      <c r="J293" s="141" t="s">
        <v>1976</v>
      </c>
      <c r="K293" s="152"/>
      <c r="L293" s="55"/>
      <c r="M293" s="165"/>
      <c r="N293" s="179"/>
    </row>
    <row r="294" spans="2:25" ht="19.5" customHeight="1" x14ac:dyDescent="0.35">
      <c r="B294" s="68">
        <f t="shared" si="7"/>
        <v>279</v>
      </c>
      <c r="C294" s="10" t="s">
        <v>2005</v>
      </c>
      <c r="D294" s="5" t="s">
        <v>609</v>
      </c>
      <c r="E294" s="5" t="s">
        <v>612</v>
      </c>
      <c r="F294" s="19" t="s">
        <v>1887</v>
      </c>
      <c r="G294" s="7" t="s">
        <v>834</v>
      </c>
      <c r="I294" s="43" t="s">
        <v>1977</v>
      </c>
      <c r="J294" s="140" t="s">
        <v>1977</v>
      </c>
      <c r="K294" s="152" t="s">
        <v>1976</v>
      </c>
      <c r="L294" s="55" t="s">
        <v>1977</v>
      </c>
      <c r="M294" s="164"/>
      <c r="N294" s="179"/>
    </row>
    <row r="295" spans="2:25" ht="19.5" customHeight="1" x14ac:dyDescent="0.35">
      <c r="B295" s="68">
        <f t="shared" si="7"/>
        <v>280</v>
      </c>
      <c r="C295" s="10" t="s">
        <v>613</v>
      </c>
      <c r="D295" s="5" t="s">
        <v>614</v>
      </c>
      <c r="E295" s="5" t="s">
        <v>615</v>
      </c>
      <c r="F295" s="19" t="s">
        <v>1887</v>
      </c>
      <c r="G295" s="39" t="s">
        <v>835</v>
      </c>
      <c r="I295" s="43" t="s">
        <v>1977</v>
      </c>
      <c r="J295" s="141" t="s">
        <v>1976</v>
      </c>
      <c r="K295" s="152"/>
      <c r="L295" s="55" t="s">
        <v>1977</v>
      </c>
      <c r="M295" s="165"/>
      <c r="N295" s="179"/>
      <c r="O295" s="214"/>
      <c r="P295" s="215"/>
      <c r="Q295" s="215"/>
      <c r="R295" s="215"/>
      <c r="S295" s="215"/>
      <c r="T295" s="215"/>
      <c r="U295" s="215"/>
      <c r="V295" s="215"/>
      <c r="W295" s="215"/>
    </row>
    <row r="296" spans="2:25" ht="19.5" customHeight="1" x14ac:dyDescent="0.35">
      <c r="B296" s="68">
        <f t="shared" si="7"/>
        <v>281</v>
      </c>
      <c r="C296" s="10" t="s">
        <v>1408</v>
      </c>
      <c r="D296" s="5" t="s">
        <v>616</v>
      </c>
      <c r="E296" s="5" t="s">
        <v>2148</v>
      </c>
      <c r="F296" s="19" t="s">
        <v>2084</v>
      </c>
      <c r="G296" s="39" t="s">
        <v>836</v>
      </c>
      <c r="I296" s="43" t="s">
        <v>1977</v>
      </c>
      <c r="J296" s="140" t="s">
        <v>1977</v>
      </c>
      <c r="K296" s="151" t="s">
        <v>1977</v>
      </c>
      <c r="L296" s="55" t="s">
        <v>1977</v>
      </c>
      <c r="M296" s="164" t="s">
        <v>1977</v>
      </c>
      <c r="N296" s="178"/>
      <c r="O296" s="214"/>
      <c r="P296" s="215"/>
      <c r="Q296" s="215"/>
      <c r="R296" s="215"/>
      <c r="S296" s="215"/>
      <c r="T296" s="215"/>
      <c r="U296" s="215"/>
      <c r="V296" s="215"/>
      <c r="W296" s="215"/>
      <c r="X296" s="215"/>
    </row>
    <row r="297" spans="2:25" ht="19.5" customHeight="1" x14ac:dyDescent="0.35">
      <c r="B297" s="68">
        <f t="shared" si="7"/>
        <v>282</v>
      </c>
      <c r="C297" s="10" t="s">
        <v>2280</v>
      </c>
      <c r="D297" s="5" t="s">
        <v>617</v>
      </c>
      <c r="E297" s="36" t="s">
        <v>2371</v>
      </c>
      <c r="F297" s="19" t="s">
        <v>2084</v>
      </c>
      <c r="G297" s="39" t="s">
        <v>837</v>
      </c>
      <c r="I297" s="43" t="s">
        <v>1977</v>
      </c>
      <c r="J297" s="141"/>
      <c r="K297" s="152"/>
      <c r="L297" s="55" t="s">
        <v>1977</v>
      </c>
      <c r="M297" s="165" t="s">
        <v>1977</v>
      </c>
      <c r="N297" s="179"/>
    </row>
    <row r="298" spans="2:25" ht="19.5" customHeight="1" x14ac:dyDescent="0.35">
      <c r="B298" s="68">
        <f t="shared" si="7"/>
        <v>283</v>
      </c>
      <c r="C298" s="10" t="s">
        <v>321</v>
      </c>
      <c r="D298" s="5" t="s">
        <v>288</v>
      </c>
      <c r="E298" s="5" t="s">
        <v>291</v>
      </c>
      <c r="F298" s="6" t="s">
        <v>618</v>
      </c>
      <c r="G298" s="39" t="s">
        <v>838</v>
      </c>
      <c r="I298" s="43" t="s">
        <v>1977</v>
      </c>
      <c r="J298" s="141"/>
      <c r="K298" s="152"/>
      <c r="L298" s="55"/>
      <c r="M298" s="165"/>
      <c r="N298" s="179"/>
      <c r="O298" s="214"/>
      <c r="P298" s="215"/>
      <c r="Q298" s="215"/>
      <c r="R298" s="215"/>
      <c r="S298" s="215"/>
      <c r="T298" s="215"/>
      <c r="U298" s="215"/>
      <c r="V298" s="215"/>
      <c r="W298" s="215"/>
      <c r="X298" s="215"/>
      <c r="Y298" s="215"/>
    </row>
    <row r="299" spans="2:25" ht="32.25" customHeight="1" x14ac:dyDescent="0.35">
      <c r="B299" s="68">
        <f t="shared" si="7"/>
        <v>284</v>
      </c>
      <c r="C299" s="10" t="s">
        <v>324</v>
      </c>
      <c r="D299" s="8" t="s">
        <v>840</v>
      </c>
      <c r="E299" s="8" t="s">
        <v>839</v>
      </c>
      <c r="F299" s="19" t="s">
        <v>1887</v>
      </c>
      <c r="G299" s="9" t="s">
        <v>841</v>
      </c>
      <c r="I299" s="43" t="s">
        <v>1977</v>
      </c>
      <c r="J299" s="141"/>
      <c r="K299" s="152"/>
      <c r="L299" s="55"/>
      <c r="M299" s="165"/>
      <c r="N299" s="179"/>
    </row>
    <row r="300" spans="2:25" ht="19.5" customHeight="1" x14ac:dyDescent="0.35">
      <c r="B300" s="68">
        <f t="shared" si="7"/>
        <v>285</v>
      </c>
      <c r="C300" s="10" t="s">
        <v>2260</v>
      </c>
      <c r="D300" s="5" t="s">
        <v>619</v>
      </c>
      <c r="E300" s="5" t="s">
        <v>620</v>
      </c>
      <c r="F300" s="19" t="s">
        <v>2084</v>
      </c>
      <c r="G300" s="7" t="s">
        <v>858</v>
      </c>
      <c r="I300" s="43" t="s">
        <v>1977</v>
      </c>
      <c r="J300" s="140" t="s">
        <v>1977</v>
      </c>
      <c r="K300" s="151" t="s">
        <v>1977</v>
      </c>
      <c r="L300" s="55" t="s">
        <v>1977</v>
      </c>
      <c r="M300" s="164" t="s">
        <v>1977</v>
      </c>
      <c r="N300" s="178" t="s">
        <v>1977</v>
      </c>
    </row>
    <row r="301" spans="2:25" ht="19.5" customHeight="1" x14ac:dyDescent="0.35">
      <c r="B301" s="68">
        <f t="shared" si="7"/>
        <v>286</v>
      </c>
      <c r="C301" s="10" t="s">
        <v>572</v>
      </c>
      <c r="D301" s="36" t="s">
        <v>621</v>
      </c>
      <c r="E301" s="36" t="s">
        <v>842</v>
      </c>
      <c r="F301" s="38" t="s">
        <v>1887</v>
      </c>
      <c r="G301" s="39" t="s">
        <v>843</v>
      </c>
      <c r="I301" s="43" t="s">
        <v>1977</v>
      </c>
      <c r="J301" s="140" t="s">
        <v>1977</v>
      </c>
      <c r="K301" s="151" t="s">
        <v>1977</v>
      </c>
      <c r="L301" s="55" t="s">
        <v>1977</v>
      </c>
      <c r="M301" s="164"/>
      <c r="N301" s="178"/>
    </row>
    <row r="302" spans="2:25" ht="19.5" customHeight="1" x14ac:dyDescent="0.35">
      <c r="B302" s="68">
        <f t="shared" si="7"/>
        <v>287</v>
      </c>
      <c r="C302" s="10" t="s">
        <v>322</v>
      </c>
      <c r="D302" s="5" t="s">
        <v>294</v>
      </c>
      <c r="E302" s="5" t="s">
        <v>622</v>
      </c>
      <c r="F302" s="19" t="s">
        <v>2084</v>
      </c>
      <c r="G302" s="7" t="s">
        <v>623</v>
      </c>
      <c r="I302" s="43" t="s">
        <v>1977</v>
      </c>
      <c r="J302" s="141"/>
      <c r="K302" s="152"/>
      <c r="L302" s="55"/>
      <c r="M302" s="165"/>
      <c r="N302" s="179"/>
    </row>
    <row r="303" spans="2:25" ht="19.5" customHeight="1" x14ac:dyDescent="0.35">
      <c r="B303" s="68">
        <f t="shared" si="7"/>
        <v>288</v>
      </c>
      <c r="C303" s="10" t="s">
        <v>322</v>
      </c>
      <c r="D303" s="5" t="s">
        <v>294</v>
      </c>
      <c r="E303" s="5" t="s">
        <v>624</v>
      </c>
      <c r="F303" s="19" t="s">
        <v>2084</v>
      </c>
      <c r="G303" s="7" t="s">
        <v>625</v>
      </c>
      <c r="I303" s="43" t="s">
        <v>1977</v>
      </c>
      <c r="J303" s="141"/>
      <c r="K303" s="152"/>
      <c r="L303" s="55"/>
      <c r="M303" s="165"/>
      <c r="N303" s="179"/>
    </row>
    <row r="304" spans="2:25" ht="19.5" customHeight="1" x14ac:dyDescent="0.35">
      <c r="B304" s="68">
        <f t="shared" si="7"/>
        <v>289</v>
      </c>
      <c r="C304" s="10" t="s">
        <v>322</v>
      </c>
      <c r="D304" s="36" t="s">
        <v>294</v>
      </c>
      <c r="E304" s="36" t="s">
        <v>846</v>
      </c>
      <c r="F304" s="38" t="s">
        <v>2084</v>
      </c>
      <c r="G304" s="39" t="s">
        <v>847</v>
      </c>
      <c r="I304" s="43" t="s">
        <v>1977</v>
      </c>
      <c r="J304" s="140" t="s">
        <v>1977</v>
      </c>
      <c r="K304" s="151" t="s">
        <v>1977</v>
      </c>
      <c r="L304" s="55" t="s">
        <v>1977</v>
      </c>
      <c r="M304" s="164" t="s">
        <v>1977</v>
      </c>
      <c r="N304" s="178" t="s">
        <v>1977</v>
      </c>
    </row>
    <row r="305" spans="2:14" ht="19.5" customHeight="1" x14ac:dyDescent="0.35">
      <c r="B305" s="68">
        <f t="shared" si="7"/>
        <v>290</v>
      </c>
      <c r="C305" s="10" t="s">
        <v>322</v>
      </c>
      <c r="D305" s="5" t="s">
        <v>294</v>
      </c>
      <c r="E305" s="5" t="s">
        <v>2198</v>
      </c>
      <c r="F305" s="19" t="s">
        <v>2084</v>
      </c>
      <c r="G305" s="7" t="s">
        <v>844</v>
      </c>
      <c r="I305" s="43" t="s">
        <v>1977</v>
      </c>
      <c r="J305" s="141"/>
      <c r="K305" s="152"/>
      <c r="L305" s="55" t="s">
        <v>1977</v>
      </c>
      <c r="M305" s="165"/>
      <c r="N305" s="179"/>
    </row>
    <row r="306" spans="2:14" ht="19.5" customHeight="1" x14ac:dyDescent="0.35">
      <c r="B306" s="68">
        <f t="shared" si="7"/>
        <v>291</v>
      </c>
      <c r="C306" s="10" t="s">
        <v>322</v>
      </c>
      <c r="D306" s="5" t="s">
        <v>294</v>
      </c>
      <c r="E306" s="5" t="s">
        <v>626</v>
      </c>
      <c r="F306" s="19" t="s">
        <v>1887</v>
      </c>
      <c r="G306" s="7" t="s">
        <v>627</v>
      </c>
      <c r="I306" s="43" t="s">
        <v>1977</v>
      </c>
      <c r="J306" s="141"/>
      <c r="K306" s="152"/>
      <c r="L306" s="55"/>
      <c r="M306" s="165"/>
      <c r="N306" s="179"/>
    </row>
    <row r="307" spans="2:14" ht="19.5" customHeight="1" x14ac:dyDescent="0.35">
      <c r="B307" s="68">
        <f t="shared" si="7"/>
        <v>292</v>
      </c>
      <c r="C307" s="10" t="s">
        <v>322</v>
      </c>
      <c r="D307" s="5" t="s">
        <v>294</v>
      </c>
      <c r="E307" s="5" t="s">
        <v>628</v>
      </c>
      <c r="F307" s="19" t="s">
        <v>1887</v>
      </c>
      <c r="G307" s="7" t="s">
        <v>845</v>
      </c>
      <c r="I307" s="43" t="s">
        <v>1977</v>
      </c>
      <c r="J307" s="141" t="s">
        <v>1976</v>
      </c>
      <c r="K307" s="152"/>
      <c r="L307" s="55" t="s">
        <v>1977</v>
      </c>
      <c r="M307" s="165"/>
      <c r="N307" s="179"/>
    </row>
    <row r="308" spans="2:14" ht="19.5" customHeight="1" x14ac:dyDescent="0.35">
      <c r="B308" s="68">
        <f t="shared" si="7"/>
        <v>293</v>
      </c>
      <c r="C308" s="10" t="s">
        <v>629</v>
      </c>
      <c r="D308" s="5" t="s">
        <v>2208</v>
      </c>
      <c r="E308" s="5" t="s">
        <v>630</v>
      </c>
      <c r="F308" s="19" t="s">
        <v>2084</v>
      </c>
      <c r="G308" s="7" t="s">
        <v>631</v>
      </c>
      <c r="I308" s="43" t="s">
        <v>1977</v>
      </c>
      <c r="J308" s="140" t="s">
        <v>1977</v>
      </c>
      <c r="K308" s="151" t="s">
        <v>1977</v>
      </c>
      <c r="L308" s="55" t="s">
        <v>1977</v>
      </c>
      <c r="M308" s="164" t="s">
        <v>1977</v>
      </c>
      <c r="N308" s="178"/>
    </row>
    <row r="309" spans="2:14" ht="18.75" customHeight="1" x14ac:dyDescent="0.35">
      <c r="B309" s="68">
        <f t="shared" si="7"/>
        <v>294</v>
      </c>
      <c r="C309" s="10" t="s">
        <v>632</v>
      </c>
      <c r="D309" s="5" t="s">
        <v>633</v>
      </c>
      <c r="E309" s="36" t="s">
        <v>848</v>
      </c>
      <c r="F309" s="6" t="s">
        <v>639</v>
      </c>
      <c r="G309" s="7" t="s">
        <v>640</v>
      </c>
      <c r="I309" s="43" t="s">
        <v>1977</v>
      </c>
      <c r="J309" s="141"/>
      <c r="K309" s="152"/>
      <c r="L309" s="55"/>
      <c r="M309" s="165"/>
      <c r="N309" s="179"/>
    </row>
    <row r="310" spans="2:14" ht="19.5" customHeight="1" x14ac:dyDescent="0.35">
      <c r="B310" s="68">
        <f t="shared" si="7"/>
        <v>295</v>
      </c>
      <c r="C310" s="10" t="s">
        <v>632</v>
      </c>
      <c r="D310" s="5" t="s">
        <v>633</v>
      </c>
      <c r="E310" s="5" t="s">
        <v>634</v>
      </c>
      <c r="F310" s="19" t="s">
        <v>1887</v>
      </c>
      <c r="G310" s="7" t="s">
        <v>635</v>
      </c>
      <c r="I310" s="43" t="s">
        <v>1977</v>
      </c>
      <c r="J310" s="141" t="s">
        <v>1976</v>
      </c>
      <c r="K310" s="152" t="s">
        <v>1976</v>
      </c>
      <c r="L310" s="55" t="s">
        <v>1977</v>
      </c>
      <c r="M310" s="165" t="s">
        <v>1977</v>
      </c>
      <c r="N310" s="179"/>
    </row>
    <row r="311" spans="2:14" ht="19.5" customHeight="1" x14ac:dyDescent="0.35">
      <c r="B311" s="68">
        <f t="shared" si="7"/>
        <v>296</v>
      </c>
      <c r="C311" s="10" t="s">
        <v>632</v>
      </c>
      <c r="D311" s="5" t="s">
        <v>633</v>
      </c>
      <c r="E311" s="5" t="s">
        <v>634</v>
      </c>
      <c r="F311" s="72" t="s">
        <v>2372</v>
      </c>
      <c r="G311" s="7" t="s">
        <v>636</v>
      </c>
      <c r="I311" s="43" t="s">
        <v>1977</v>
      </c>
      <c r="J311" s="141"/>
      <c r="K311" s="152"/>
      <c r="L311" s="55"/>
      <c r="M311" s="165"/>
      <c r="N311" s="179"/>
    </row>
    <row r="312" spans="2:14" ht="19.5" customHeight="1" x14ac:dyDescent="0.35">
      <c r="B312" s="68">
        <f t="shared" si="7"/>
        <v>297</v>
      </c>
      <c r="C312" s="10" t="s">
        <v>632</v>
      </c>
      <c r="D312" s="5" t="s">
        <v>633</v>
      </c>
      <c r="E312" s="5" t="s">
        <v>634</v>
      </c>
      <c r="F312" s="18" t="s">
        <v>637</v>
      </c>
      <c r="G312" s="7" t="s">
        <v>638</v>
      </c>
      <c r="I312" s="43" t="s">
        <v>1977</v>
      </c>
      <c r="J312" s="140"/>
      <c r="K312" s="152"/>
      <c r="L312" s="55" t="s">
        <v>1977</v>
      </c>
      <c r="M312" s="164"/>
      <c r="N312" s="179"/>
    </row>
    <row r="313" spans="2:14" ht="19.5" customHeight="1" x14ac:dyDescent="0.35">
      <c r="B313" s="68">
        <f t="shared" ref="B313:B376" si="8">B312+1</f>
        <v>298</v>
      </c>
      <c r="C313" s="10" t="s">
        <v>632</v>
      </c>
      <c r="D313" s="36" t="s">
        <v>633</v>
      </c>
      <c r="E313" s="36" t="s">
        <v>634</v>
      </c>
      <c r="F313" s="72" t="s">
        <v>2480</v>
      </c>
      <c r="G313" s="39" t="s">
        <v>2511</v>
      </c>
      <c r="H313" s="205"/>
      <c r="I313" s="43" t="s">
        <v>1977</v>
      </c>
      <c r="J313" s="140"/>
      <c r="K313" s="152"/>
      <c r="L313" s="55"/>
      <c r="M313" s="165"/>
      <c r="N313" s="179"/>
    </row>
    <row r="314" spans="2:14" ht="19.5" customHeight="1" x14ac:dyDescent="0.35">
      <c r="B314" s="68">
        <f t="shared" si="8"/>
        <v>299</v>
      </c>
      <c r="C314" s="10" t="s">
        <v>632</v>
      </c>
      <c r="D314" s="5" t="s">
        <v>633</v>
      </c>
      <c r="E314" s="5" t="s">
        <v>641</v>
      </c>
      <c r="F314" s="19" t="s">
        <v>2084</v>
      </c>
      <c r="G314" s="7" t="s">
        <v>642</v>
      </c>
      <c r="I314" s="43" t="s">
        <v>1977</v>
      </c>
      <c r="J314" s="140" t="s">
        <v>1977</v>
      </c>
      <c r="K314" s="151" t="s">
        <v>1977</v>
      </c>
      <c r="L314" s="55" t="s">
        <v>1977</v>
      </c>
      <c r="M314" s="164" t="s">
        <v>1977</v>
      </c>
      <c r="N314" s="178"/>
    </row>
    <row r="315" spans="2:14" ht="19.5" customHeight="1" x14ac:dyDescent="0.35">
      <c r="B315" s="68">
        <f t="shared" si="8"/>
        <v>300</v>
      </c>
      <c r="C315" s="10" t="s">
        <v>632</v>
      </c>
      <c r="D315" s="5" t="s">
        <v>633</v>
      </c>
      <c r="E315" s="5" t="s">
        <v>849</v>
      </c>
      <c r="F315" s="19" t="s">
        <v>2084</v>
      </c>
      <c r="G315" s="7" t="s">
        <v>850</v>
      </c>
      <c r="I315" s="43" t="s">
        <v>1977</v>
      </c>
      <c r="J315" s="141" t="s">
        <v>1976</v>
      </c>
      <c r="K315" s="152"/>
      <c r="L315" s="55"/>
      <c r="M315" s="165"/>
      <c r="N315" s="179"/>
    </row>
    <row r="316" spans="2:14" ht="19.5" customHeight="1" x14ac:dyDescent="0.35">
      <c r="B316" s="68">
        <f t="shared" si="8"/>
        <v>301</v>
      </c>
      <c r="C316" s="10" t="s">
        <v>263</v>
      </c>
      <c r="D316" s="5" t="s">
        <v>643</v>
      </c>
      <c r="E316" s="5" t="s">
        <v>644</v>
      </c>
      <c r="F316" s="19" t="s">
        <v>2084</v>
      </c>
      <c r="G316" s="7" t="s">
        <v>851</v>
      </c>
      <c r="I316" s="43" t="s">
        <v>1977</v>
      </c>
      <c r="J316" s="141"/>
      <c r="K316" s="152"/>
      <c r="L316" s="55" t="s">
        <v>1977</v>
      </c>
      <c r="M316" s="165"/>
      <c r="N316" s="179"/>
    </row>
    <row r="317" spans="2:14" ht="19.5" customHeight="1" x14ac:dyDescent="0.35">
      <c r="B317" s="68">
        <f t="shared" si="8"/>
        <v>302</v>
      </c>
      <c r="C317" s="10" t="s">
        <v>1912</v>
      </c>
      <c r="D317" s="5" t="s">
        <v>645</v>
      </c>
      <c r="E317" s="5" t="s">
        <v>2116</v>
      </c>
      <c r="F317" s="19" t="s">
        <v>2084</v>
      </c>
      <c r="G317" s="7" t="s">
        <v>646</v>
      </c>
      <c r="I317" s="43" t="s">
        <v>1977</v>
      </c>
      <c r="J317" s="140" t="s">
        <v>1977</v>
      </c>
      <c r="K317" s="151" t="s">
        <v>1977</v>
      </c>
      <c r="L317" s="55" t="s">
        <v>1977</v>
      </c>
      <c r="M317" s="164" t="s">
        <v>1977</v>
      </c>
      <c r="N317" s="178"/>
    </row>
    <row r="318" spans="2:14" ht="19.5" customHeight="1" x14ac:dyDescent="0.35">
      <c r="B318" s="68">
        <f t="shared" si="8"/>
        <v>303</v>
      </c>
      <c r="C318" s="10" t="s">
        <v>337</v>
      </c>
      <c r="D318" s="5" t="s">
        <v>647</v>
      </c>
      <c r="E318" s="5" t="s">
        <v>648</v>
      </c>
      <c r="F318" s="6" t="s">
        <v>649</v>
      </c>
      <c r="G318" s="7" t="s">
        <v>852</v>
      </c>
      <c r="I318" s="43" t="s">
        <v>1977</v>
      </c>
      <c r="J318" s="140" t="s">
        <v>1977</v>
      </c>
      <c r="K318" s="152"/>
      <c r="L318" s="55" t="s">
        <v>1977</v>
      </c>
      <c r="M318" s="164"/>
      <c r="N318" s="179"/>
    </row>
    <row r="319" spans="2:14" ht="19.5" customHeight="1" x14ac:dyDescent="0.35">
      <c r="B319" s="68">
        <f t="shared" si="8"/>
        <v>304</v>
      </c>
      <c r="C319" s="10" t="s">
        <v>650</v>
      </c>
      <c r="D319" s="5" t="s">
        <v>651</v>
      </c>
      <c r="E319" s="5" t="s">
        <v>652</v>
      </c>
      <c r="F319" s="19" t="s">
        <v>1887</v>
      </c>
      <c r="G319" s="7" t="s">
        <v>853</v>
      </c>
      <c r="I319" s="43" t="s">
        <v>1977</v>
      </c>
      <c r="J319" s="140" t="s">
        <v>1977</v>
      </c>
      <c r="K319" s="151" t="s">
        <v>1977</v>
      </c>
      <c r="L319" s="55" t="s">
        <v>1977</v>
      </c>
      <c r="M319" s="164" t="s">
        <v>1977</v>
      </c>
      <c r="N319" s="178" t="s">
        <v>1977</v>
      </c>
    </row>
    <row r="320" spans="2:14" ht="32.25" customHeight="1" x14ac:dyDescent="0.35">
      <c r="B320" s="68">
        <f t="shared" si="8"/>
        <v>305</v>
      </c>
      <c r="C320" s="10" t="s">
        <v>2284</v>
      </c>
      <c r="D320" s="8" t="s">
        <v>855</v>
      </c>
      <c r="E320" s="8" t="s">
        <v>856</v>
      </c>
      <c r="F320" s="20" t="s">
        <v>2140</v>
      </c>
      <c r="G320" s="9" t="s">
        <v>857</v>
      </c>
      <c r="I320" s="43" t="s">
        <v>1977</v>
      </c>
      <c r="J320" s="140" t="s">
        <v>1977</v>
      </c>
      <c r="K320" s="151" t="s">
        <v>1977</v>
      </c>
      <c r="L320" s="55" t="s">
        <v>1977</v>
      </c>
      <c r="M320" s="164" t="s">
        <v>1977</v>
      </c>
      <c r="N320" s="178" t="s">
        <v>1977</v>
      </c>
    </row>
    <row r="321" spans="2:14" ht="19.5" customHeight="1" x14ac:dyDescent="0.35">
      <c r="B321" s="68">
        <f t="shared" si="8"/>
        <v>306</v>
      </c>
      <c r="C321" s="10" t="s">
        <v>2284</v>
      </c>
      <c r="D321" s="5" t="s">
        <v>1893</v>
      </c>
      <c r="E321" s="5" t="s">
        <v>653</v>
      </c>
      <c r="F321" s="19" t="s">
        <v>1887</v>
      </c>
      <c r="G321" s="7" t="s">
        <v>854</v>
      </c>
      <c r="I321" s="43" t="s">
        <v>1977</v>
      </c>
      <c r="J321" s="141" t="s">
        <v>1976</v>
      </c>
      <c r="K321" s="152"/>
      <c r="L321" s="55" t="s">
        <v>1977</v>
      </c>
      <c r="M321" s="165"/>
      <c r="N321" s="179"/>
    </row>
    <row r="322" spans="2:14" ht="19.5" customHeight="1" x14ac:dyDescent="0.35">
      <c r="B322" s="68">
        <f t="shared" si="8"/>
        <v>307</v>
      </c>
      <c r="C322" s="10" t="s">
        <v>2260</v>
      </c>
      <c r="D322" s="5" t="s">
        <v>654</v>
      </c>
      <c r="E322" s="5" t="s">
        <v>655</v>
      </c>
      <c r="F322" s="19" t="s">
        <v>2084</v>
      </c>
      <c r="G322" s="7" t="s">
        <v>656</v>
      </c>
      <c r="I322" s="43" t="s">
        <v>1977</v>
      </c>
      <c r="J322" s="140" t="s">
        <v>1977</v>
      </c>
      <c r="K322" s="152"/>
      <c r="L322" s="55" t="s">
        <v>1977</v>
      </c>
      <c r="M322" s="164"/>
      <c r="N322" s="179"/>
    </row>
    <row r="323" spans="2:14" ht="19.5" customHeight="1" x14ac:dyDescent="0.35">
      <c r="B323" s="68">
        <f t="shared" si="8"/>
        <v>308</v>
      </c>
      <c r="C323" s="10" t="s">
        <v>1315</v>
      </c>
      <c r="D323" s="5" t="s">
        <v>657</v>
      </c>
      <c r="E323" s="5" t="s">
        <v>658</v>
      </c>
      <c r="F323" s="19" t="s">
        <v>1887</v>
      </c>
      <c r="G323" s="7" t="s">
        <v>859</v>
      </c>
      <c r="I323" s="43" t="s">
        <v>1977</v>
      </c>
      <c r="J323" s="141"/>
      <c r="K323" s="152"/>
      <c r="L323" s="55" t="s">
        <v>1977</v>
      </c>
      <c r="M323" s="165"/>
      <c r="N323" s="179"/>
    </row>
    <row r="324" spans="2:14" ht="32.25" customHeight="1" x14ac:dyDescent="0.35">
      <c r="B324" s="68">
        <f t="shared" si="8"/>
        <v>309</v>
      </c>
      <c r="C324" s="10" t="s">
        <v>2005</v>
      </c>
      <c r="D324" s="8" t="s">
        <v>860</v>
      </c>
      <c r="E324" s="8" t="s">
        <v>862</v>
      </c>
      <c r="F324" s="19" t="s">
        <v>1887</v>
      </c>
      <c r="G324" s="9" t="s">
        <v>861</v>
      </c>
      <c r="I324" s="43" t="s">
        <v>1977</v>
      </c>
      <c r="J324" s="140" t="s">
        <v>1977</v>
      </c>
      <c r="K324" s="152"/>
      <c r="L324" s="55"/>
      <c r="M324" s="164"/>
      <c r="N324" s="179"/>
    </row>
    <row r="325" spans="2:14" ht="19.5" customHeight="1" x14ac:dyDescent="0.35">
      <c r="B325" s="68">
        <f t="shared" si="8"/>
        <v>310</v>
      </c>
      <c r="C325" s="10" t="s">
        <v>263</v>
      </c>
      <c r="D325" s="5" t="s">
        <v>659</v>
      </c>
      <c r="E325" s="5" t="s">
        <v>660</v>
      </c>
      <c r="F325" s="19" t="s">
        <v>2084</v>
      </c>
      <c r="G325" s="7" t="s">
        <v>661</v>
      </c>
      <c r="I325" s="43" t="s">
        <v>1977</v>
      </c>
      <c r="J325" s="141"/>
      <c r="K325" s="152"/>
      <c r="L325" s="55"/>
      <c r="M325" s="165"/>
      <c r="N325" s="179"/>
    </row>
    <row r="326" spans="2:14" ht="19.5" customHeight="1" x14ac:dyDescent="0.35">
      <c r="B326" s="68">
        <f t="shared" si="8"/>
        <v>311</v>
      </c>
      <c r="C326" s="10" t="s">
        <v>324</v>
      </c>
      <c r="D326" s="5" t="s">
        <v>662</v>
      </c>
      <c r="E326" s="5" t="s">
        <v>663</v>
      </c>
      <c r="F326" s="19" t="s">
        <v>1887</v>
      </c>
      <c r="G326" s="7" t="s">
        <v>863</v>
      </c>
      <c r="I326" s="43" t="s">
        <v>1977</v>
      </c>
      <c r="J326" s="140" t="s">
        <v>1977</v>
      </c>
      <c r="K326" s="151" t="s">
        <v>1977</v>
      </c>
      <c r="L326" s="55" t="s">
        <v>1977</v>
      </c>
      <c r="M326" s="164" t="s">
        <v>1977</v>
      </c>
      <c r="N326" s="178"/>
    </row>
    <row r="327" spans="2:14" ht="32.25" customHeight="1" x14ac:dyDescent="0.35">
      <c r="B327" s="68">
        <f t="shared" si="8"/>
        <v>312</v>
      </c>
      <c r="C327" s="10" t="s">
        <v>323</v>
      </c>
      <c r="D327" s="8" t="s">
        <v>2373</v>
      </c>
      <c r="E327" s="8" t="s">
        <v>2374</v>
      </c>
      <c r="F327" s="23" t="s">
        <v>2295</v>
      </c>
      <c r="G327" s="9" t="s">
        <v>2375</v>
      </c>
      <c r="I327" s="43" t="s">
        <v>1977</v>
      </c>
      <c r="J327" s="140" t="s">
        <v>1977</v>
      </c>
      <c r="K327" s="151" t="s">
        <v>1977</v>
      </c>
      <c r="L327" s="55" t="s">
        <v>1977</v>
      </c>
      <c r="M327" s="164" t="s">
        <v>1977</v>
      </c>
      <c r="N327" s="178"/>
    </row>
    <row r="328" spans="2:14" ht="19.5" customHeight="1" x14ac:dyDescent="0.35">
      <c r="B328" s="68">
        <f t="shared" si="8"/>
        <v>313</v>
      </c>
      <c r="C328" s="10" t="s">
        <v>323</v>
      </c>
      <c r="D328" s="5" t="s">
        <v>664</v>
      </c>
      <c r="E328" s="5" t="s">
        <v>2029</v>
      </c>
      <c r="F328" s="6" t="s">
        <v>665</v>
      </c>
      <c r="G328" s="7" t="s">
        <v>864</v>
      </c>
      <c r="I328" s="43" t="s">
        <v>1977</v>
      </c>
      <c r="J328" s="141"/>
      <c r="K328" s="152"/>
      <c r="L328" s="55"/>
      <c r="M328" s="165"/>
      <c r="N328" s="179"/>
    </row>
    <row r="329" spans="2:14" ht="19.5" customHeight="1" x14ac:dyDescent="0.35">
      <c r="B329" s="68">
        <f t="shared" si="8"/>
        <v>314</v>
      </c>
      <c r="C329" s="10" t="s">
        <v>323</v>
      </c>
      <c r="D329" s="5" t="s">
        <v>664</v>
      </c>
      <c r="E329" s="5" t="s">
        <v>666</v>
      </c>
      <c r="F329" s="19" t="s">
        <v>1887</v>
      </c>
      <c r="G329" s="7" t="s">
        <v>865</v>
      </c>
      <c r="I329" s="43" t="s">
        <v>1977</v>
      </c>
      <c r="J329" s="140" t="s">
        <v>1977</v>
      </c>
      <c r="K329" s="151" t="s">
        <v>1977</v>
      </c>
      <c r="L329" s="55" t="s">
        <v>1977</v>
      </c>
      <c r="M329" s="164" t="s">
        <v>1977</v>
      </c>
      <c r="N329" s="178" t="s">
        <v>1977</v>
      </c>
    </row>
    <row r="330" spans="2:14" ht="19.5" customHeight="1" x14ac:dyDescent="0.35">
      <c r="B330" s="68">
        <f t="shared" si="8"/>
        <v>315</v>
      </c>
      <c r="C330" s="10" t="s">
        <v>323</v>
      </c>
      <c r="D330" s="5" t="s">
        <v>664</v>
      </c>
      <c r="E330" s="5" t="s">
        <v>666</v>
      </c>
      <c r="F330" s="6" t="s">
        <v>1602</v>
      </c>
      <c r="G330" s="7" t="s">
        <v>866</v>
      </c>
      <c r="I330" s="43" t="s">
        <v>1977</v>
      </c>
      <c r="J330" s="141" t="s">
        <v>1976</v>
      </c>
      <c r="K330" s="152"/>
      <c r="L330" s="55" t="s">
        <v>1977</v>
      </c>
      <c r="M330" s="165"/>
      <c r="N330" s="179"/>
    </row>
    <row r="331" spans="2:14" ht="19.5" customHeight="1" x14ac:dyDescent="0.35">
      <c r="B331" s="68">
        <f t="shared" si="8"/>
        <v>316</v>
      </c>
      <c r="C331" s="10" t="s">
        <v>324</v>
      </c>
      <c r="D331" s="5" t="s">
        <v>301</v>
      </c>
      <c r="E331" s="5" t="s">
        <v>1603</v>
      </c>
      <c r="F331" s="19" t="s">
        <v>1887</v>
      </c>
      <c r="G331" s="7" t="s">
        <v>867</v>
      </c>
      <c r="I331" s="43" t="s">
        <v>1977</v>
      </c>
      <c r="J331" s="141" t="s">
        <v>1976</v>
      </c>
      <c r="K331" s="152"/>
      <c r="L331" s="55"/>
      <c r="M331" s="165"/>
      <c r="N331" s="179"/>
    </row>
    <row r="332" spans="2:14" ht="19.5" customHeight="1" x14ac:dyDescent="0.35">
      <c r="B332" s="68">
        <f t="shared" si="8"/>
        <v>317</v>
      </c>
      <c r="C332" s="10" t="s">
        <v>324</v>
      </c>
      <c r="D332" s="5" t="s">
        <v>301</v>
      </c>
      <c r="E332" s="5" t="s">
        <v>1604</v>
      </c>
      <c r="F332" s="19" t="s">
        <v>1887</v>
      </c>
      <c r="G332" s="7" t="s">
        <v>869</v>
      </c>
      <c r="I332" s="43" t="s">
        <v>1977</v>
      </c>
      <c r="J332" s="140" t="s">
        <v>1977</v>
      </c>
      <c r="K332" s="152" t="s">
        <v>1976</v>
      </c>
      <c r="L332" s="55" t="s">
        <v>1977</v>
      </c>
      <c r="M332" s="164"/>
      <c r="N332" s="179"/>
    </row>
    <row r="333" spans="2:14" ht="19.5" customHeight="1" x14ac:dyDescent="0.35">
      <c r="B333" s="68">
        <f t="shared" si="8"/>
        <v>318</v>
      </c>
      <c r="C333" s="10" t="s">
        <v>324</v>
      </c>
      <c r="D333" s="5" t="s">
        <v>301</v>
      </c>
      <c r="E333" s="5" t="s">
        <v>1604</v>
      </c>
      <c r="F333" s="72" t="s">
        <v>868</v>
      </c>
      <c r="G333" s="7" t="s">
        <v>742</v>
      </c>
      <c r="I333" s="43" t="s">
        <v>1977</v>
      </c>
      <c r="J333" s="141" t="s">
        <v>1976</v>
      </c>
      <c r="K333" s="152"/>
      <c r="L333" s="55"/>
      <c r="M333" s="165"/>
      <c r="N333" s="179"/>
    </row>
    <row r="334" spans="2:14" ht="19.5" customHeight="1" x14ac:dyDescent="0.35">
      <c r="B334" s="68">
        <f t="shared" si="8"/>
        <v>319</v>
      </c>
      <c r="C334" s="10" t="s">
        <v>324</v>
      </c>
      <c r="D334" s="5" t="s">
        <v>301</v>
      </c>
      <c r="E334" s="5" t="s">
        <v>1604</v>
      </c>
      <c r="F334" s="18" t="s">
        <v>1605</v>
      </c>
      <c r="G334" s="7" t="s">
        <v>870</v>
      </c>
      <c r="I334" s="43" t="s">
        <v>1977</v>
      </c>
      <c r="J334" s="140" t="s">
        <v>1977</v>
      </c>
      <c r="K334" s="151" t="s">
        <v>1977</v>
      </c>
      <c r="L334" s="55" t="s">
        <v>1977</v>
      </c>
      <c r="M334" s="164" t="s">
        <v>1977</v>
      </c>
      <c r="N334" s="178"/>
    </row>
    <row r="335" spans="2:14" ht="19.5" customHeight="1" x14ac:dyDescent="0.35">
      <c r="B335" s="68">
        <f t="shared" si="8"/>
        <v>320</v>
      </c>
      <c r="C335" s="10" t="s">
        <v>324</v>
      </c>
      <c r="D335" s="5" t="s">
        <v>1606</v>
      </c>
      <c r="E335" s="5" t="s">
        <v>1607</v>
      </c>
      <c r="F335" s="19" t="s">
        <v>2084</v>
      </c>
      <c r="G335" s="7" t="s">
        <v>1608</v>
      </c>
      <c r="I335" s="43" t="s">
        <v>1977</v>
      </c>
      <c r="J335" s="141"/>
      <c r="K335" s="152"/>
      <c r="L335" s="55"/>
      <c r="M335" s="165"/>
      <c r="N335" s="179"/>
    </row>
    <row r="336" spans="2:14" ht="19.5" customHeight="1" x14ac:dyDescent="0.35">
      <c r="B336" s="68">
        <f t="shared" si="8"/>
        <v>321</v>
      </c>
      <c r="C336" s="10" t="s">
        <v>1408</v>
      </c>
      <c r="D336" s="5" t="s">
        <v>1609</v>
      </c>
      <c r="E336" s="36" t="s">
        <v>871</v>
      </c>
      <c r="F336" s="19" t="s">
        <v>1887</v>
      </c>
      <c r="G336" s="7" t="s">
        <v>872</v>
      </c>
      <c r="I336" s="43" t="s">
        <v>1977</v>
      </c>
      <c r="J336" s="141" t="s">
        <v>1976</v>
      </c>
      <c r="K336" s="152"/>
      <c r="L336" s="55"/>
      <c r="M336" s="165"/>
      <c r="N336" s="179"/>
    </row>
    <row r="337" spans="2:14" ht="19.5" customHeight="1" x14ac:dyDescent="0.35">
      <c r="B337" s="68">
        <f t="shared" si="8"/>
        <v>322</v>
      </c>
      <c r="C337" s="221" t="s">
        <v>1947</v>
      </c>
      <c r="D337" s="36" t="s">
        <v>2478</v>
      </c>
      <c r="E337" s="36" t="s">
        <v>2479</v>
      </c>
      <c r="F337" s="38"/>
      <c r="G337" s="39" t="s">
        <v>2512</v>
      </c>
      <c r="H337" s="205"/>
      <c r="I337" s="43" t="s">
        <v>1977</v>
      </c>
      <c r="J337" s="140"/>
      <c r="K337" s="152"/>
      <c r="L337" s="55"/>
      <c r="M337" s="165"/>
      <c r="N337" s="179"/>
    </row>
    <row r="338" spans="2:14" ht="19.5" customHeight="1" x14ac:dyDescent="0.35">
      <c r="B338" s="68">
        <f t="shared" si="8"/>
        <v>323</v>
      </c>
      <c r="C338" s="10" t="s">
        <v>1610</v>
      </c>
      <c r="D338" s="5" t="s">
        <v>1611</v>
      </c>
      <c r="E338" s="5" t="s">
        <v>873</v>
      </c>
      <c r="F338" s="19" t="s">
        <v>1887</v>
      </c>
      <c r="G338" s="7" t="s">
        <v>1612</v>
      </c>
      <c r="I338" s="43" t="s">
        <v>1977</v>
      </c>
      <c r="J338" s="140" t="s">
        <v>1977</v>
      </c>
      <c r="K338" s="152"/>
      <c r="L338" s="55" t="s">
        <v>1977</v>
      </c>
      <c r="M338" s="164" t="s">
        <v>1977</v>
      </c>
      <c r="N338" s="179"/>
    </row>
    <row r="339" spans="2:14" ht="19.5" customHeight="1" x14ac:dyDescent="0.35">
      <c r="B339" s="68">
        <f t="shared" si="8"/>
        <v>324</v>
      </c>
      <c r="C339" s="10" t="s">
        <v>2264</v>
      </c>
      <c r="D339" s="5" t="s">
        <v>874</v>
      </c>
      <c r="E339" s="5" t="s">
        <v>1613</v>
      </c>
      <c r="F339" s="19" t="s">
        <v>1887</v>
      </c>
      <c r="G339" s="7" t="s">
        <v>1614</v>
      </c>
      <c r="I339" s="43" t="s">
        <v>1977</v>
      </c>
      <c r="J339" s="141"/>
      <c r="K339" s="152"/>
      <c r="L339" s="55"/>
      <c r="M339" s="165"/>
      <c r="N339" s="179"/>
    </row>
    <row r="340" spans="2:14" ht="19.5" customHeight="1" x14ac:dyDescent="0.35">
      <c r="B340" s="68">
        <f t="shared" si="8"/>
        <v>325</v>
      </c>
      <c r="C340" s="10" t="s">
        <v>2264</v>
      </c>
      <c r="D340" s="5" t="s">
        <v>1615</v>
      </c>
      <c r="E340" s="5" t="s">
        <v>634</v>
      </c>
      <c r="F340" s="19" t="s">
        <v>1887</v>
      </c>
      <c r="G340" s="7" t="s">
        <v>1616</v>
      </c>
      <c r="I340" s="43" t="s">
        <v>1977</v>
      </c>
      <c r="J340" s="140" t="s">
        <v>1977</v>
      </c>
      <c r="K340" s="151" t="s">
        <v>1977</v>
      </c>
      <c r="L340" s="55" t="s">
        <v>1977</v>
      </c>
      <c r="M340" s="164" t="s">
        <v>1977</v>
      </c>
      <c r="N340" s="178" t="s">
        <v>1977</v>
      </c>
    </row>
    <row r="341" spans="2:14" ht="19.5" customHeight="1" x14ac:dyDescent="0.35">
      <c r="B341" s="68">
        <f t="shared" si="8"/>
        <v>326</v>
      </c>
      <c r="C341" s="10" t="s">
        <v>2264</v>
      </c>
      <c r="D341" s="5" t="s">
        <v>1615</v>
      </c>
      <c r="E341" s="5" t="s">
        <v>391</v>
      </c>
      <c r="F341" s="19" t="s">
        <v>2084</v>
      </c>
      <c r="G341" s="7" t="s">
        <v>1617</v>
      </c>
      <c r="I341" s="43" t="s">
        <v>1977</v>
      </c>
      <c r="J341" s="140" t="s">
        <v>1977</v>
      </c>
      <c r="K341" s="151" t="s">
        <v>1977</v>
      </c>
      <c r="L341" s="55" t="s">
        <v>1977</v>
      </c>
      <c r="M341" s="164"/>
      <c r="N341" s="178"/>
    </row>
    <row r="342" spans="2:14" ht="19.5" customHeight="1" x14ac:dyDescent="0.35">
      <c r="B342" s="68">
        <f t="shared" si="8"/>
        <v>327</v>
      </c>
      <c r="C342" s="10" t="s">
        <v>1618</v>
      </c>
      <c r="D342" s="5" t="s">
        <v>1619</v>
      </c>
      <c r="E342" s="5" t="s">
        <v>1620</v>
      </c>
      <c r="F342" s="19" t="s">
        <v>1887</v>
      </c>
      <c r="G342" s="7" t="s">
        <v>875</v>
      </c>
      <c r="I342" s="43" t="s">
        <v>1977</v>
      </c>
      <c r="J342" s="141"/>
      <c r="K342" s="152"/>
      <c r="L342" s="55" t="s">
        <v>1977</v>
      </c>
      <c r="M342" s="165"/>
      <c r="N342" s="179"/>
    </row>
    <row r="343" spans="2:14" ht="19.5" customHeight="1" x14ac:dyDescent="0.35">
      <c r="B343" s="68">
        <f t="shared" si="8"/>
        <v>328</v>
      </c>
      <c r="C343" s="10" t="s">
        <v>1315</v>
      </c>
      <c r="D343" s="5" t="s">
        <v>39</v>
      </c>
      <c r="E343" s="5" t="s">
        <v>240</v>
      </c>
      <c r="F343" s="19" t="s">
        <v>2084</v>
      </c>
      <c r="G343" s="7" t="s">
        <v>40</v>
      </c>
      <c r="I343" s="43"/>
      <c r="J343" s="141"/>
      <c r="K343" s="152"/>
      <c r="L343" s="55" t="s">
        <v>1977</v>
      </c>
      <c r="M343" s="165"/>
      <c r="N343" s="179"/>
    </row>
    <row r="344" spans="2:14" ht="19.5" customHeight="1" x14ac:dyDescent="0.35">
      <c r="B344" s="68">
        <f t="shared" si="8"/>
        <v>329</v>
      </c>
      <c r="C344" s="10" t="s">
        <v>2264</v>
      </c>
      <c r="D344" s="5" t="s">
        <v>1621</v>
      </c>
      <c r="E344" s="5" t="s">
        <v>231</v>
      </c>
      <c r="F344" s="19" t="s">
        <v>2084</v>
      </c>
      <c r="G344" s="7" t="s">
        <v>1622</v>
      </c>
      <c r="I344" s="43" t="s">
        <v>1977</v>
      </c>
      <c r="J344" s="140" t="s">
        <v>1977</v>
      </c>
      <c r="K344" s="151" t="s">
        <v>1977</v>
      </c>
      <c r="L344" s="55" t="s">
        <v>1977</v>
      </c>
      <c r="M344" s="164" t="s">
        <v>1977</v>
      </c>
      <c r="N344" s="178"/>
    </row>
    <row r="345" spans="2:14" ht="19.5" customHeight="1" x14ac:dyDescent="0.35">
      <c r="B345" s="68">
        <f t="shared" si="8"/>
        <v>330</v>
      </c>
      <c r="C345" s="10" t="s">
        <v>1946</v>
      </c>
      <c r="D345" s="5" t="s">
        <v>1623</v>
      </c>
      <c r="E345" s="5" t="s">
        <v>1624</v>
      </c>
      <c r="F345" s="19" t="s">
        <v>2084</v>
      </c>
      <c r="G345" s="7" t="s">
        <v>1625</v>
      </c>
      <c r="I345" s="43" t="s">
        <v>1977</v>
      </c>
      <c r="J345" s="140" t="s">
        <v>1977</v>
      </c>
      <c r="K345" s="152"/>
      <c r="L345" s="55" t="s">
        <v>1977</v>
      </c>
      <c r="M345" s="164" t="s">
        <v>1977</v>
      </c>
      <c r="N345" s="179"/>
    </row>
    <row r="346" spans="2:14" ht="19.5" customHeight="1" x14ac:dyDescent="0.35">
      <c r="B346" s="68">
        <f t="shared" si="8"/>
        <v>331</v>
      </c>
      <c r="C346" s="10" t="s">
        <v>323</v>
      </c>
      <c r="D346" s="5" t="s">
        <v>1626</v>
      </c>
      <c r="E346" s="5" t="s">
        <v>1627</v>
      </c>
      <c r="F346" s="19" t="s">
        <v>1887</v>
      </c>
      <c r="G346" s="7" t="s">
        <v>1628</v>
      </c>
      <c r="I346" s="43" t="s">
        <v>1977</v>
      </c>
      <c r="J346" s="140" t="s">
        <v>1977</v>
      </c>
      <c r="K346" s="151" t="s">
        <v>1977</v>
      </c>
      <c r="L346" s="55" t="s">
        <v>1977</v>
      </c>
      <c r="M346" s="164" t="s">
        <v>1977</v>
      </c>
      <c r="N346" s="178" t="s">
        <v>1977</v>
      </c>
    </row>
    <row r="347" spans="2:14" ht="19.5" customHeight="1" x14ac:dyDescent="0.35">
      <c r="B347" s="68">
        <f t="shared" si="8"/>
        <v>332</v>
      </c>
      <c r="C347" s="10" t="s">
        <v>2275</v>
      </c>
      <c r="D347" s="5" t="s">
        <v>1629</v>
      </c>
      <c r="E347" s="5" t="s">
        <v>876</v>
      </c>
      <c r="F347" s="19" t="s">
        <v>1887</v>
      </c>
      <c r="G347" s="7" t="s">
        <v>2376</v>
      </c>
      <c r="I347" s="43" t="s">
        <v>1977</v>
      </c>
      <c r="J347" s="141"/>
      <c r="K347" s="152"/>
      <c r="L347" s="55"/>
      <c r="M347" s="165"/>
      <c r="N347" s="179"/>
    </row>
    <row r="348" spans="2:14" ht="19.5" customHeight="1" x14ac:dyDescent="0.35">
      <c r="B348" s="68">
        <f t="shared" si="8"/>
        <v>333</v>
      </c>
      <c r="C348" s="10" t="s">
        <v>1630</v>
      </c>
      <c r="D348" s="5" t="s">
        <v>1631</v>
      </c>
      <c r="E348" s="5" t="s">
        <v>1632</v>
      </c>
      <c r="F348" s="19" t="s">
        <v>1887</v>
      </c>
      <c r="G348" s="7" t="s">
        <v>1633</v>
      </c>
      <c r="I348" s="43" t="s">
        <v>1977</v>
      </c>
      <c r="J348" s="141"/>
      <c r="K348" s="152"/>
      <c r="L348" s="55"/>
      <c r="M348" s="165"/>
      <c r="N348" s="179"/>
    </row>
    <row r="349" spans="2:14" ht="19.5" customHeight="1" x14ac:dyDescent="0.35">
      <c r="B349" s="68">
        <f t="shared" si="8"/>
        <v>334</v>
      </c>
      <c r="C349" s="10" t="s">
        <v>323</v>
      </c>
      <c r="D349" s="5" t="s">
        <v>1634</v>
      </c>
      <c r="E349" s="5" t="s">
        <v>1635</v>
      </c>
      <c r="F349" s="19" t="s">
        <v>2084</v>
      </c>
      <c r="G349" s="7" t="s">
        <v>877</v>
      </c>
      <c r="I349" s="43" t="s">
        <v>1977</v>
      </c>
      <c r="J349" s="140" t="s">
        <v>1977</v>
      </c>
      <c r="K349" s="152"/>
      <c r="L349" s="55"/>
      <c r="M349" s="164"/>
      <c r="N349" s="179"/>
    </row>
    <row r="350" spans="2:14" ht="19.5" customHeight="1" x14ac:dyDescent="0.35">
      <c r="B350" s="68">
        <f t="shared" si="8"/>
        <v>335</v>
      </c>
      <c r="C350" s="10" t="s">
        <v>1636</v>
      </c>
      <c r="D350" s="5" t="s">
        <v>1637</v>
      </c>
      <c r="E350" s="5" t="s">
        <v>1638</v>
      </c>
      <c r="F350" s="19" t="s">
        <v>2084</v>
      </c>
      <c r="G350" s="7" t="s">
        <v>1639</v>
      </c>
      <c r="I350" s="43" t="s">
        <v>1977</v>
      </c>
      <c r="J350" s="140" t="s">
        <v>1977</v>
      </c>
      <c r="K350" s="151" t="s">
        <v>1977</v>
      </c>
      <c r="L350" s="55" t="s">
        <v>1977</v>
      </c>
      <c r="M350" s="164" t="s">
        <v>1977</v>
      </c>
      <c r="N350" s="178"/>
    </row>
    <row r="351" spans="2:14" ht="19.5" customHeight="1" x14ac:dyDescent="0.35">
      <c r="B351" s="68">
        <f t="shared" si="8"/>
        <v>336</v>
      </c>
      <c r="C351" s="10" t="s">
        <v>2284</v>
      </c>
      <c r="D351" s="5" t="s">
        <v>1640</v>
      </c>
      <c r="E351" s="5" t="s">
        <v>1641</v>
      </c>
      <c r="F351" s="19" t="s">
        <v>2084</v>
      </c>
      <c r="G351" s="7" t="s">
        <v>880</v>
      </c>
      <c r="I351" s="43" t="s">
        <v>1977</v>
      </c>
      <c r="J351" s="140" t="s">
        <v>1977</v>
      </c>
      <c r="K351" s="151" t="s">
        <v>1977</v>
      </c>
      <c r="L351" s="55" t="s">
        <v>1977</v>
      </c>
      <c r="M351" s="164" t="s">
        <v>1977</v>
      </c>
      <c r="N351" s="178"/>
    </row>
    <row r="352" spans="2:14" ht="19.5" customHeight="1" x14ac:dyDescent="0.35">
      <c r="B352" s="68">
        <f t="shared" si="8"/>
        <v>337</v>
      </c>
      <c r="C352" s="10" t="s">
        <v>322</v>
      </c>
      <c r="D352" s="5" t="s">
        <v>1642</v>
      </c>
      <c r="E352" s="15" t="s">
        <v>1932</v>
      </c>
      <c r="F352" s="19" t="s">
        <v>2084</v>
      </c>
      <c r="G352" s="7" t="s">
        <v>881</v>
      </c>
      <c r="I352" s="43" t="s">
        <v>1977</v>
      </c>
      <c r="J352" s="140" t="s">
        <v>1977</v>
      </c>
      <c r="K352" s="151" t="s">
        <v>1977</v>
      </c>
      <c r="L352" s="55" t="s">
        <v>1977</v>
      </c>
      <c r="M352" s="164" t="s">
        <v>1977</v>
      </c>
      <c r="N352" s="178" t="s">
        <v>1977</v>
      </c>
    </row>
    <row r="353" spans="2:14" ht="19.5" customHeight="1" x14ac:dyDescent="0.35">
      <c r="B353" s="68">
        <f t="shared" si="8"/>
        <v>338</v>
      </c>
      <c r="C353" s="10" t="s">
        <v>323</v>
      </c>
      <c r="D353" s="5" t="s">
        <v>1643</v>
      </c>
      <c r="E353" s="5" t="s">
        <v>2044</v>
      </c>
      <c r="F353" s="19" t="s">
        <v>1887</v>
      </c>
      <c r="G353" s="7" t="s">
        <v>882</v>
      </c>
      <c r="I353" s="43" t="s">
        <v>1977</v>
      </c>
      <c r="J353" s="141"/>
      <c r="K353" s="152"/>
      <c r="L353" s="55"/>
      <c r="M353" s="165"/>
      <c r="N353" s="179"/>
    </row>
    <row r="354" spans="2:14" ht="19.5" customHeight="1" x14ac:dyDescent="0.35">
      <c r="B354" s="68">
        <f t="shared" si="8"/>
        <v>339</v>
      </c>
      <c r="C354" s="10" t="s">
        <v>2284</v>
      </c>
      <c r="D354" s="5" t="s">
        <v>1644</v>
      </c>
      <c r="E354" s="5" t="s">
        <v>1645</v>
      </c>
      <c r="F354" s="19" t="s">
        <v>1887</v>
      </c>
      <c r="G354" s="7" t="s">
        <v>1646</v>
      </c>
      <c r="I354" s="43" t="s">
        <v>1977</v>
      </c>
      <c r="J354" s="140" t="s">
        <v>1977</v>
      </c>
      <c r="K354" s="152"/>
      <c r="L354" s="55"/>
      <c r="M354" s="164"/>
      <c r="N354" s="179"/>
    </row>
    <row r="355" spans="2:14" ht="19.5" customHeight="1" x14ac:dyDescent="0.35">
      <c r="B355" s="68">
        <f t="shared" si="8"/>
        <v>340</v>
      </c>
      <c r="C355" s="10" t="s">
        <v>1340</v>
      </c>
      <c r="D355" s="5" t="s">
        <v>1647</v>
      </c>
      <c r="E355" s="5" t="s">
        <v>1648</v>
      </c>
      <c r="F355" s="19" t="s">
        <v>1887</v>
      </c>
      <c r="G355" s="7" t="s">
        <v>1649</v>
      </c>
      <c r="I355" s="43" t="s">
        <v>1977</v>
      </c>
      <c r="J355" s="141"/>
      <c r="K355" s="152"/>
      <c r="L355" s="55" t="s">
        <v>1977</v>
      </c>
      <c r="M355" s="165"/>
      <c r="N355" s="179"/>
    </row>
    <row r="356" spans="2:14" ht="19.5" customHeight="1" x14ac:dyDescent="0.35">
      <c r="B356" s="68">
        <f t="shared" si="8"/>
        <v>341</v>
      </c>
      <c r="C356" s="10" t="s">
        <v>1650</v>
      </c>
      <c r="D356" s="5" t="s">
        <v>1651</v>
      </c>
      <c r="E356" s="5" t="s">
        <v>1652</v>
      </c>
      <c r="F356" s="19" t="s">
        <v>2084</v>
      </c>
      <c r="G356" s="7" t="s">
        <v>1653</v>
      </c>
      <c r="I356" s="43" t="s">
        <v>1977</v>
      </c>
      <c r="J356" s="140" t="s">
        <v>1977</v>
      </c>
      <c r="K356" s="152"/>
      <c r="L356" s="55" t="s">
        <v>1977</v>
      </c>
      <c r="M356" s="164"/>
      <c r="N356" s="179"/>
    </row>
    <row r="357" spans="2:14" ht="19.5" customHeight="1" x14ac:dyDescent="0.35">
      <c r="B357" s="68">
        <f t="shared" si="8"/>
        <v>342</v>
      </c>
      <c r="C357" s="10" t="s">
        <v>1912</v>
      </c>
      <c r="D357" s="5" t="s">
        <v>1654</v>
      </c>
      <c r="E357" s="5" t="s">
        <v>883</v>
      </c>
      <c r="F357" s="6" t="s">
        <v>1655</v>
      </c>
      <c r="G357" s="7" t="s">
        <v>884</v>
      </c>
      <c r="I357" s="43" t="s">
        <v>1977</v>
      </c>
      <c r="J357" s="140" t="s">
        <v>1977</v>
      </c>
      <c r="K357" s="151" t="s">
        <v>1977</v>
      </c>
      <c r="L357" s="55" t="s">
        <v>1977</v>
      </c>
      <c r="M357" s="164" t="s">
        <v>1977</v>
      </c>
      <c r="N357" s="178" t="s">
        <v>1977</v>
      </c>
    </row>
    <row r="358" spans="2:14" ht="19.5" customHeight="1" x14ac:dyDescent="0.35">
      <c r="B358" s="68">
        <f t="shared" si="8"/>
        <v>343</v>
      </c>
      <c r="C358" s="10" t="s">
        <v>1912</v>
      </c>
      <c r="D358" s="5" t="s">
        <v>1656</v>
      </c>
      <c r="E358" s="5" t="s">
        <v>1657</v>
      </c>
      <c r="F358" s="19" t="s">
        <v>2084</v>
      </c>
      <c r="G358" s="7" t="s">
        <v>885</v>
      </c>
      <c r="I358" s="43" t="s">
        <v>1977</v>
      </c>
      <c r="J358" s="141"/>
      <c r="K358" s="152"/>
      <c r="L358" s="55" t="s">
        <v>1977</v>
      </c>
      <c r="M358" s="165"/>
      <c r="N358" s="179"/>
    </row>
    <row r="359" spans="2:14" ht="19.5" customHeight="1" x14ac:dyDescent="0.35">
      <c r="B359" s="68">
        <f t="shared" si="8"/>
        <v>344</v>
      </c>
      <c r="C359" s="10" t="s">
        <v>263</v>
      </c>
      <c r="D359" s="5" t="s">
        <v>1658</v>
      </c>
      <c r="E359" s="5" t="s">
        <v>2116</v>
      </c>
      <c r="F359" s="19" t="s">
        <v>2084</v>
      </c>
      <c r="G359" s="7" t="s">
        <v>1659</v>
      </c>
      <c r="I359" s="43" t="s">
        <v>1977</v>
      </c>
      <c r="J359" s="140" t="s">
        <v>1977</v>
      </c>
      <c r="K359" s="151" t="s">
        <v>1977</v>
      </c>
      <c r="L359" s="55" t="s">
        <v>1977</v>
      </c>
      <c r="M359" s="164" t="s">
        <v>1977</v>
      </c>
      <c r="N359" s="178" t="s">
        <v>1977</v>
      </c>
    </row>
    <row r="360" spans="2:14" ht="19.5" customHeight="1" x14ac:dyDescent="0.35">
      <c r="B360" s="68">
        <f t="shared" si="8"/>
        <v>345</v>
      </c>
      <c r="C360" s="10" t="s">
        <v>1660</v>
      </c>
      <c r="D360" s="5" t="s">
        <v>1661</v>
      </c>
      <c r="E360" s="5" t="s">
        <v>1662</v>
      </c>
      <c r="F360" s="19" t="s">
        <v>2084</v>
      </c>
      <c r="G360" s="7" t="s">
        <v>1663</v>
      </c>
      <c r="I360" s="43" t="s">
        <v>1977</v>
      </c>
      <c r="J360" s="141"/>
      <c r="K360" s="152"/>
      <c r="L360" s="55"/>
      <c r="M360" s="165"/>
      <c r="N360" s="179"/>
    </row>
    <row r="361" spans="2:14" ht="19.5" customHeight="1" x14ac:dyDescent="0.35">
      <c r="B361" s="68">
        <f t="shared" si="8"/>
        <v>346</v>
      </c>
      <c r="C361" s="10" t="s">
        <v>1660</v>
      </c>
      <c r="D361" s="5" t="s">
        <v>1661</v>
      </c>
      <c r="E361" s="5" t="s">
        <v>1664</v>
      </c>
      <c r="F361" s="19" t="s">
        <v>2084</v>
      </c>
      <c r="G361" s="7" t="s">
        <v>1665</v>
      </c>
      <c r="I361" s="43" t="s">
        <v>1977</v>
      </c>
      <c r="J361" s="140" t="s">
        <v>1977</v>
      </c>
      <c r="K361" s="151" t="s">
        <v>1977</v>
      </c>
      <c r="L361" s="55" t="s">
        <v>1977</v>
      </c>
      <c r="M361" s="164" t="s">
        <v>1977</v>
      </c>
      <c r="N361" s="178"/>
    </row>
    <row r="362" spans="2:14" ht="19.5" customHeight="1" x14ac:dyDescent="0.35">
      <c r="B362" s="68">
        <f t="shared" si="8"/>
        <v>347</v>
      </c>
      <c r="C362" s="10" t="s">
        <v>1912</v>
      </c>
      <c r="D362" s="5" t="s">
        <v>1668</v>
      </c>
      <c r="E362" s="5" t="s">
        <v>1645</v>
      </c>
      <c r="F362" s="19" t="s">
        <v>2084</v>
      </c>
      <c r="G362" s="7" t="s">
        <v>886</v>
      </c>
      <c r="I362" s="43" t="s">
        <v>1977</v>
      </c>
      <c r="J362" s="140" t="s">
        <v>1977</v>
      </c>
      <c r="K362" s="151" t="s">
        <v>1977</v>
      </c>
      <c r="L362" s="55" t="s">
        <v>1977</v>
      </c>
      <c r="M362" s="164"/>
      <c r="N362" s="178"/>
    </row>
    <row r="363" spans="2:14" ht="19.5" customHeight="1" x14ac:dyDescent="0.35">
      <c r="B363" s="68">
        <f t="shared" si="8"/>
        <v>348</v>
      </c>
      <c r="C363" s="10" t="s">
        <v>1912</v>
      </c>
      <c r="D363" s="5" t="s">
        <v>1669</v>
      </c>
      <c r="E363" s="5" t="s">
        <v>1670</v>
      </c>
      <c r="F363" s="6" t="s">
        <v>1671</v>
      </c>
      <c r="G363" s="7" t="s">
        <v>887</v>
      </c>
      <c r="I363" s="43" t="s">
        <v>1977</v>
      </c>
      <c r="J363" s="140" t="s">
        <v>1977</v>
      </c>
      <c r="K363" s="151" t="s">
        <v>1977</v>
      </c>
      <c r="L363" s="55" t="s">
        <v>1977</v>
      </c>
      <c r="M363" s="164" t="s">
        <v>1977</v>
      </c>
      <c r="N363" s="178" t="s">
        <v>1977</v>
      </c>
    </row>
    <row r="364" spans="2:14" ht="19.5" customHeight="1" x14ac:dyDescent="0.35">
      <c r="B364" s="68">
        <f t="shared" si="8"/>
        <v>349</v>
      </c>
      <c r="C364" s="10" t="s">
        <v>1912</v>
      </c>
      <c r="D364" s="5" t="s">
        <v>1669</v>
      </c>
      <c r="E364" s="5" t="s">
        <v>1670</v>
      </c>
      <c r="F364" s="6" t="s">
        <v>1672</v>
      </c>
      <c r="G364" s="7" t="s">
        <v>1673</v>
      </c>
      <c r="I364" s="43" t="s">
        <v>1977</v>
      </c>
      <c r="J364" s="141" t="s">
        <v>1976</v>
      </c>
      <c r="K364" s="152"/>
      <c r="L364" s="55"/>
      <c r="M364" s="165"/>
      <c r="N364" s="179"/>
    </row>
    <row r="365" spans="2:14" ht="19.5" customHeight="1" x14ac:dyDescent="0.35">
      <c r="B365" s="68">
        <f t="shared" si="8"/>
        <v>350</v>
      </c>
      <c r="C365" s="10" t="s">
        <v>1912</v>
      </c>
      <c r="D365" s="5" t="s">
        <v>1669</v>
      </c>
      <c r="E365" s="5" t="s">
        <v>1670</v>
      </c>
      <c r="F365" s="6" t="s">
        <v>419</v>
      </c>
      <c r="G365" s="7" t="s">
        <v>888</v>
      </c>
      <c r="I365" s="43" t="s">
        <v>1977</v>
      </c>
      <c r="J365" s="141"/>
      <c r="K365" s="152"/>
      <c r="L365" s="55" t="s">
        <v>1977</v>
      </c>
      <c r="M365" s="165"/>
      <c r="N365" s="179"/>
    </row>
    <row r="366" spans="2:14" ht="19.5" customHeight="1" x14ac:dyDescent="0.35">
      <c r="B366" s="68">
        <f t="shared" si="8"/>
        <v>351</v>
      </c>
      <c r="C366" s="10" t="s">
        <v>1912</v>
      </c>
      <c r="D366" s="5" t="s">
        <v>1669</v>
      </c>
      <c r="E366" s="5" t="s">
        <v>1674</v>
      </c>
      <c r="F366" s="19" t="s">
        <v>2084</v>
      </c>
      <c r="G366" s="7" t="s">
        <v>1675</v>
      </c>
      <c r="I366" s="43" t="s">
        <v>1977</v>
      </c>
      <c r="J366" s="140" t="s">
        <v>1977</v>
      </c>
      <c r="K366" s="151" t="s">
        <v>1977</v>
      </c>
      <c r="L366" s="55" t="s">
        <v>1977</v>
      </c>
      <c r="M366" s="164"/>
      <c r="N366" s="178"/>
    </row>
    <row r="367" spans="2:14" ht="19.5" customHeight="1" x14ac:dyDescent="0.35">
      <c r="B367" s="68">
        <f t="shared" si="8"/>
        <v>352</v>
      </c>
      <c r="C367" s="10" t="s">
        <v>1912</v>
      </c>
      <c r="D367" s="5" t="s">
        <v>232</v>
      </c>
      <c r="E367" s="5" t="s">
        <v>1676</v>
      </c>
      <c r="F367" s="19" t="s">
        <v>1887</v>
      </c>
      <c r="G367" s="7" t="s">
        <v>1677</v>
      </c>
      <c r="I367" s="43" t="s">
        <v>1977</v>
      </c>
      <c r="J367" s="141"/>
      <c r="K367" s="152"/>
      <c r="L367" s="55"/>
      <c r="M367" s="165"/>
      <c r="N367" s="179"/>
    </row>
    <row r="368" spans="2:14" ht="19.5" customHeight="1" x14ac:dyDescent="0.35">
      <c r="B368" s="68">
        <f t="shared" si="8"/>
        <v>353</v>
      </c>
      <c r="C368" s="10" t="s">
        <v>1912</v>
      </c>
      <c r="D368" s="5" t="s">
        <v>1669</v>
      </c>
      <c r="E368" s="5" t="s">
        <v>1678</v>
      </c>
      <c r="F368" s="19" t="s">
        <v>1887</v>
      </c>
      <c r="G368" s="7" t="s">
        <v>889</v>
      </c>
      <c r="I368" s="43" t="s">
        <v>1977</v>
      </c>
      <c r="J368" s="141"/>
      <c r="K368" s="152"/>
      <c r="L368" s="55"/>
      <c r="M368" s="165"/>
      <c r="N368" s="179"/>
    </row>
    <row r="369" spans="2:14" ht="19.5" customHeight="1" x14ac:dyDescent="0.35">
      <c r="B369" s="68">
        <f t="shared" si="8"/>
        <v>354</v>
      </c>
      <c r="C369" s="10" t="s">
        <v>1912</v>
      </c>
      <c r="D369" s="5" t="s">
        <v>232</v>
      </c>
      <c r="E369" s="5" t="s">
        <v>1679</v>
      </c>
      <c r="F369" s="19" t="s">
        <v>1887</v>
      </c>
      <c r="G369" s="7" t="s">
        <v>890</v>
      </c>
      <c r="I369" s="43" t="s">
        <v>1977</v>
      </c>
      <c r="J369" s="140" t="s">
        <v>1977</v>
      </c>
      <c r="K369" s="152"/>
      <c r="L369" s="55"/>
      <c r="M369" s="164"/>
      <c r="N369" s="179"/>
    </row>
    <row r="370" spans="2:14" ht="19.5" customHeight="1" x14ac:dyDescent="0.35">
      <c r="B370" s="68">
        <f t="shared" si="8"/>
        <v>355</v>
      </c>
      <c r="C370" s="10" t="s">
        <v>1680</v>
      </c>
      <c r="D370" s="5" t="s">
        <v>1681</v>
      </c>
      <c r="E370" s="5" t="s">
        <v>1682</v>
      </c>
      <c r="F370" s="19" t="s">
        <v>2084</v>
      </c>
      <c r="G370" s="7" t="s">
        <v>891</v>
      </c>
      <c r="I370" s="43" t="s">
        <v>1977</v>
      </c>
      <c r="J370" s="141"/>
      <c r="K370" s="152"/>
      <c r="L370" s="55"/>
      <c r="M370" s="165"/>
      <c r="N370" s="179"/>
    </row>
    <row r="371" spans="2:14" ht="19.5" customHeight="1" x14ac:dyDescent="0.35">
      <c r="B371" s="68">
        <f t="shared" si="8"/>
        <v>356</v>
      </c>
      <c r="C371" s="10" t="s">
        <v>1912</v>
      </c>
      <c r="D371" s="5" t="s">
        <v>1683</v>
      </c>
      <c r="E371" s="15" t="s">
        <v>1932</v>
      </c>
      <c r="F371" s="19" t="s">
        <v>2084</v>
      </c>
      <c r="G371" s="7" t="s">
        <v>1684</v>
      </c>
      <c r="I371" s="43" t="s">
        <v>1977</v>
      </c>
      <c r="J371" s="140" t="s">
        <v>1977</v>
      </c>
      <c r="K371" s="151" t="s">
        <v>1977</v>
      </c>
      <c r="L371" s="55" t="s">
        <v>1977</v>
      </c>
      <c r="M371" s="164" t="s">
        <v>1977</v>
      </c>
      <c r="N371" s="178" t="s">
        <v>1977</v>
      </c>
    </row>
    <row r="372" spans="2:14" ht="19.5" customHeight="1" x14ac:dyDescent="0.35">
      <c r="B372" s="68">
        <f t="shared" si="8"/>
        <v>357</v>
      </c>
      <c r="C372" s="10" t="s">
        <v>1330</v>
      </c>
      <c r="D372" s="5" t="s">
        <v>1685</v>
      </c>
      <c r="E372" s="5" t="s">
        <v>1686</v>
      </c>
      <c r="F372" s="19" t="s">
        <v>1887</v>
      </c>
      <c r="G372" s="7" t="s">
        <v>2377</v>
      </c>
      <c r="I372" s="43" t="s">
        <v>1977</v>
      </c>
      <c r="J372" s="141"/>
      <c r="K372" s="152"/>
      <c r="L372" s="55"/>
      <c r="M372" s="165"/>
      <c r="N372" s="179"/>
    </row>
    <row r="373" spans="2:14" ht="32.25" customHeight="1" x14ac:dyDescent="0.35">
      <c r="B373" s="68">
        <f t="shared" si="8"/>
        <v>358</v>
      </c>
      <c r="C373" s="11" t="s">
        <v>378</v>
      </c>
      <c r="D373" s="8" t="s">
        <v>379</v>
      </c>
      <c r="E373" s="8" t="s">
        <v>380</v>
      </c>
      <c r="F373" s="213" t="s">
        <v>2360</v>
      </c>
      <c r="G373" s="9" t="s">
        <v>381</v>
      </c>
      <c r="I373" s="43" t="s">
        <v>1977</v>
      </c>
      <c r="J373" s="140" t="s">
        <v>1977</v>
      </c>
      <c r="K373" s="151" t="s">
        <v>1977</v>
      </c>
      <c r="L373" s="55" t="s">
        <v>1977</v>
      </c>
      <c r="M373" s="164" t="s">
        <v>1977</v>
      </c>
      <c r="N373" s="178" t="s">
        <v>1977</v>
      </c>
    </row>
    <row r="374" spans="2:14" ht="32.25" customHeight="1" x14ac:dyDescent="0.35">
      <c r="B374" s="68">
        <f t="shared" si="8"/>
        <v>359</v>
      </c>
      <c r="C374" s="11" t="s">
        <v>378</v>
      </c>
      <c r="D374" s="8" t="s">
        <v>379</v>
      </c>
      <c r="E374" s="8" t="s">
        <v>382</v>
      </c>
      <c r="F374" s="213" t="s">
        <v>2360</v>
      </c>
      <c r="G374" s="9" t="s">
        <v>383</v>
      </c>
      <c r="I374" s="43" t="s">
        <v>1977</v>
      </c>
      <c r="J374" s="140" t="s">
        <v>1977</v>
      </c>
      <c r="K374" s="151" t="s">
        <v>1977</v>
      </c>
      <c r="L374" s="55" t="s">
        <v>1977</v>
      </c>
      <c r="M374" s="164" t="s">
        <v>1977</v>
      </c>
      <c r="N374" s="178"/>
    </row>
    <row r="375" spans="2:14" ht="32.25" customHeight="1" x14ac:dyDescent="0.35">
      <c r="B375" s="68">
        <f t="shared" si="8"/>
        <v>360</v>
      </c>
      <c r="C375" s="10" t="s">
        <v>1417</v>
      </c>
      <c r="D375" s="8" t="s">
        <v>892</v>
      </c>
      <c r="E375" s="8" t="s">
        <v>893</v>
      </c>
      <c r="F375" s="40" t="s">
        <v>2378</v>
      </c>
      <c r="G375" s="9" t="s">
        <v>2379</v>
      </c>
      <c r="I375" s="43" t="s">
        <v>1977</v>
      </c>
      <c r="J375" s="140" t="s">
        <v>1977</v>
      </c>
      <c r="K375" s="151" t="s">
        <v>1977</v>
      </c>
      <c r="L375" s="55" t="s">
        <v>1977</v>
      </c>
      <c r="M375" s="164" t="s">
        <v>1977</v>
      </c>
      <c r="N375" s="178"/>
    </row>
    <row r="376" spans="2:14" ht="19.5" customHeight="1" x14ac:dyDescent="0.35">
      <c r="B376" s="68">
        <f t="shared" si="8"/>
        <v>361</v>
      </c>
      <c r="C376" s="10" t="s">
        <v>262</v>
      </c>
      <c r="D376" s="5" t="s">
        <v>1688</v>
      </c>
      <c r="E376" s="5" t="s">
        <v>1689</v>
      </c>
      <c r="F376" s="19" t="s">
        <v>2084</v>
      </c>
      <c r="G376" s="7" t="s">
        <v>894</v>
      </c>
      <c r="I376" s="43" t="s">
        <v>1977</v>
      </c>
      <c r="J376" s="140" t="s">
        <v>1977</v>
      </c>
      <c r="K376" s="151" t="s">
        <v>1977</v>
      </c>
      <c r="L376" s="55" t="s">
        <v>1977</v>
      </c>
      <c r="M376" s="164" t="s">
        <v>1977</v>
      </c>
      <c r="N376" s="178" t="s">
        <v>1977</v>
      </c>
    </row>
    <row r="377" spans="2:14" ht="19.5" customHeight="1" x14ac:dyDescent="0.35">
      <c r="B377" s="68">
        <f t="shared" ref="B377:B423" si="9">B376+1</f>
        <v>362</v>
      </c>
      <c r="C377" s="10" t="s">
        <v>1912</v>
      </c>
      <c r="D377" s="5" t="s">
        <v>308</v>
      </c>
      <c r="E377" s="15" t="s">
        <v>1932</v>
      </c>
      <c r="F377" s="19" t="s">
        <v>2084</v>
      </c>
      <c r="G377" s="7" t="s">
        <v>1690</v>
      </c>
      <c r="I377" s="43" t="s">
        <v>1977</v>
      </c>
      <c r="J377" s="141"/>
      <c r="K377" s="152"/>
      <c r="L377" s="55" t="s">
        <v>1977</v>
      </c>
      <c r="M377" s="165"/>
      <c r="N377" s="179"/>
    </row>
    <row r="378" spans="2:14" ht="19.5" customHeight="1" x14ac:dyDescent="0.35">
      <c r="B378" s="68">
        <f t="shared" si="9"/>
        <v>363</v>
      </c>
      <c r="C378" s="10" t="s">
        <v>1912</v>
      </c>
      <c r="D378" s="5" t="s">
        <v>308</v>
      </c>
      <c r="E378" s="5" t="s">
        <v>1691</v>
      </c>
      <c r="F378" s="19" t="s">
        <v>1887</v>
      </c>
      <c r="G378" s="7" t="s">
        <v>1692</v>
      </c>
      <c r="I378" s="43" t="s">
        <v>1977</v>
      </c>
      <c r="J378" s="140" t="s">
        <v>1977</v>
      </c>
      <c r="K378" s="151" t="s">
        <v>1977</v>
      </c>
      <c r="L378" s="55" t="s">
        <v>1977</v>
      </c>
      <c r="M378" s="164" t="s">
        <v>1977</v>
      </c>
      <c r="N378" s="178"/>
    </row>
    <row r="379" spans="2:14" ht="19.5" customHeight="1" x14ac:dyDescent="0.35">
      <c r="B379" s="68">
        <f t="shared" si="9"/>
        <v>364</v>
      </c>
      <c r="C379" s="10" t="s">
        <v>2284</v>
      </c>
      <c r="D379" s="5" t="s">
        <v>1901</v>
      </c>
      <c r="E379" s="5" t="s">
        <v>1894</v>
      </c>
      <c r="F379" s="19" t="s">
        <v>2084</v>
      </c>
      <c r="G379" s="7" t="s">
        <v>1693</v>
      </c>
      <c r="I379" s="43" t="s">
        <v>1977</v>
      </c>
      <c r="J379" s="141" t="s">
        <v>1976</v>
      </c>
      <c r="K379" s="152" t="s">
        <v>1976</v>
      </c>
      <c r="L379" s="55"/>
      <c r="M379" s="165"/>
      <c r="N379" s="179"/>
    </row>
    <row r="380" spans="2:14" ht="19.5" customHeight="1" x14ac:dyDescent="0.35">
      <c r="B380" s="68">
        <f t="shared" si="9"/>
        <v>365</v>
      </c>
      <c r="C380" s="10" t="s">
        <v>1912</v>
      </c>
      <c r="D380" s="5" t="s">
        <v>1988</v>
      </c>
      <c r="E380" s="5" t="s">
        <v>1694</v>
      </c>
      <c r="F380" s="19" t="s">
        <v>1887</v>
      </c>
      <c r="G380" s="7" t="s">
        <v>1695</v>
      </c>
      <c r="I380" s="43" t="s">
        <v>1977</v>
      </c>
      <c r="J380" s="141"/>
      <c r="K380" s="152"/>
      <c r="L380" s="55"/>
      <c r="M380" s="165"/>
      <c r="N380" s="179"/>
    </row>
    <row r="381" spans="2:14" ht="19.5" customHeight="1" x14ac:dyDescent="0.35">
      <c r="B381" s="68">
        <f t="shared" si="9"/>
        <v>366</v>
      </c>
      <c r="C381" s="10" t="s">
        <v>1912</v>
      </c>
      <c r="D381" s="5" t="s">
        <v>1988</v>
      </c>
      <c r="E381" s="15" t="s">
        <v>1932</v>
      </c>
      <c r="F381" s="19" t="s">
        <v>2084</v>
      </c>
      <c r="G381" s="7" t="s">
        <v>1696</v>
      </c>
      <c r="I381" s="43" t="s">
        <v>1977</v>
      </c>
      <c r="J381" s="140" t="s">
        <v>1977</v>
      </c>
      <c r="K381" s="152"/>
      <c r="L381" s="55"/>
      <c r="M381" s="164"/>
      <c r="N381" s="179"/>
    </row>
    <row r="382" spans="2:14" ht="19.5" customHeight="1" x14ac:dyDescent="0.35">
      <c r="B382" s="68">
        <f t="shared" si="9"/>
        <v>367</v>
      </c>
      <c r="C382" s="10" t="s">
        <v>1697</v>
      </c>
      <c r="D382" s="5" t="s">
        <v>1698</v>
      </c>
      <c r="E382" s="5" t="s">
        <v>1699</v>
      </c>
      <c r="F382" s="19" t="s">
        <v>1887</v>
      </c>
      <c r="G382" s="7" t="s">
        <v>895</v>
      </c>
      <c r="I382" s="43" t="s">
        <v>1977</v>
      </c>
      <c r="J382" s="140" t="s">
        <v>1977</v>
      </c>
      <c r="K382" s="152"/>
      <c r="L382" s="55"/>
      <c r="M382" s="164"/>
      <c r="N382" s="179"/>
    </row>
    <row r="383" spans="2:14" ht="19.5" customHeight="1" x14ac:dyDescent="0.35">
      <c r="B383" s="68">
        <f t="shared" si="9"/>
        <v>368</v>
      </c>
      <c r="C383" s="10" t="s">
        <v>1700</v>
      </c>
      <c r="D383" s="5" t="s">
        <v>1701</v>
      </c>
      <c r="E383" s="36" t="s">
        <v>1932</v>
      </c>
      <c r="F383" s="18" t="s">
        <v>2380</v>
      </c>
      <c r="G383" s="7" t="s">
        <v>1705</v>
      </c>
      <c r="I383" s="43" t="s">
        <v>1977</v>
      </c>
      <c r="J383" s="141"/>
      <c r="K383" s="152"/>
      <c r="L383" s="55"/>
      <c r="M383" s="165"/>
      <c r="N383" s="179"/>
    </row>
    <row r="384" spans="2:14" ht="19.5" customHeight="1" x14ac:dyDescent="0.35">
      <c r="B384" s="68">
        <f t="shared" si="9"/>
        <v>369</v>
      </c>
      <c r="C384" s="10" t="s">
        <v>1700</v>
      </c>
      <c r="D384" s="5" t="s">
        <v>1701</v>
      </c>
      <c r="E384" s="5" t="s">
        <v>1702</v>
      </c>
      <c r="F384" s="6" t="s">
        <v>1703</v>
      </c>
      <c r="G384" s="7" t="s">
        <v>1704</v>
      </c>
      <c r="I384" s="43" t="s">
        <v>1977</v>
      </c>
      <c r="J384" s="140" t="s">
        <v>1977</v>
      </c>
      <c r="K384" s="152" t="s">
        <v>1976</v>
      </c>
      <c r="L384" s="55" t="s">
        <v>1977</v>
      </c>
      <c r="M384" s="164"/>
      <c r="N384" s="179"/>
    </row>
    <row r="385" spans="2:14" ht="19.5" customHeight="1" x14ac:dyDescent="0.35">
      <c r="B385" s="68">
        <f t="shared" si="9"/>
        <v>370</v>
      </c>
      <c r="C385" s="10" t="s">
        <v>1700</v>
      </c>
      <c r="D385" s="5" t="s">
        <v>1706</v>
      </c>
      <c r="E385" s="36" t="s">
        <v>896</v>
      </c>
      <c r="F385" s="18" t="s">
        <v>897</v>
      </c>
      <c r="G385" s="7" t="s">
        <v>1708</v>
      </c>
      <c r="I385" s="43" t="s">
        <v>1977</v>
      </c>
      <c r="J385" s="140" t="s">
        <v>1977</v>
      </c>
      <c r="K385" s="151" t="s">
        <v>1977</v>
      </c>
      <c r="L385" s="55" t="s">
        <v>1977</v>
      </c>
      <c r="M385" s="164" t="s">
        <v>1977</v>
      </c>
      <c r="N385" s="178" t="s">
        <v>1977</v>
      </c>
    </row>
    <row r="386" spans="2:14" ht="19.5" customHeight="1" x14ac:dyDescent="0.35">
      <c r="B386" s="68">
        <f t="shared" si="9"/>
        <v>371</v>
      </c>
      <c r="C386" s="10" t="s">
        <v>2284</v>
      </c>
      <c r="D386" s="5" t="s">
        <v>1905</v>
      </c>
      <c r="E386" s="5" t="s">
        <v>1709</v>
      </c>
      <c r="F386" s="19" t="s">
        <v>2084</v>
      </c>
      <c r="G386" s="7" t="s">
        <v>898</v>
      </c>
      <c r="I386" s="43" t="s">
        <v>1977</v>
      </c>
      <c r="J386" s="140" t="s">
        <v>1977</v>
      </c>
      <c r="K386" s="152"/>
      <c r="L386" s="55" t="s">
        <v>1977</v>
      </c>
      <c r="M386" s="164"/>
      <c r="N386" s="179"/>
    </row>
    <row r="387" spans="2:14" ht="19.5" customHeight="1" x14ac:dyDescent="0.35">
      <c r="B387" s="68">
        <f t="shared" si="9"/>
        <v>372</v>
      </c>
      <c r="C387" s="10" t="s">
        <v>1700</v>
      </c>
      <c r="D387" s="5" t="s">
        <v>1706</v>
      </c>
      <c r="E387" s="36" t="s">
        <v>2381</v>
      </c>
      <c r="F387" s="19" t="s">
        <v>2084</v>
      </c>
      <c r="G387" s="7" t="s">
        <v>1707</v>
      </c>
      <c r="I387" s="43" t="s">
        <v>1977</v>
      </c>
      <c r="J387" s="140" t="s">
        <v>1977</v>
      </c>
      <c r="K387" s="152"/>
      <c r="L387" s="55"/>
      <c r="M387" s="164"/>
      <c r="N387" s="179"/>
    </row>
    <row r="388" spans="2:14" ht="19.5" customHeight="1" x14ac:dyDescent="0.35">
      <c r="B388" s="68">
        <f t="shared" si="9"/>
        <v>373</v>
      </c>
      <c r="C388" s="10" t="s">
        <v>1710</v>
      </c>
      <c r="D388" s="5" t="s">
        <v>1711</v>
      </c>
      <c r="E388" s="5" t="s">
        <v>2111</v>
      </c>
      <c r="F388" s="19" t="s">
        <v>2084</v>
      </c>
      <c r="G388" s="7" t="s">
        <v>1712</v>
      </c>
      <c r="I388" s="43" t="s">
        <v>1977</v>
      </c>
      <c r="J388" s="140" t="s">
        <v>1977</v>
      </c>
      <c r="K388" s="151" t="s">
        <v>1977</v>
      </c>
      <c r="L388" s="55" t="s">
        <v>1977</v>
      </c>
      <c r="M388" s="164"/>
      <c r="N388" s="178"/>
    </row>
    <row r="389" spans="2:14" ht="19.5" customHeight="1" x14ac:dyDescent="0.35">
      <c r="B389" s="68">
        <f t="shared" si="9"/>
        <v>374</v>
      </c>
      <c r="C389" s="10" t="s">
        <v>2275</v>
      </c>
      <c r="D389" s="5" t="s">
        <v>1713</v>
      </c>
      <c r="E389" s="5" t="s">
        <v>1714</v>
      </c>
      <c r="F389" s="19" t="s">
        <v>1887</v>
      </c>
      <c r="G389" s="7" t="s">
        <v>899</v>
      </c>
      <c r="I389" s="43" t="s">
        <v>1977</v>
      </c>
      <c r="J389" s="141"/>
      <c r="K389" s="152" t="s">
        <v>1976</v>
      </c>
      <c r="L389" s="55" t="s">
        <v>1977</v>
      </c>
      <c r="M389" s="165"/>
      <c r="N389" s="179"/>
    </row>
    <row r="390" spans="2:14" ht="19.5" customHeight="1" x14ac:dyDescent="0.35">
      <c r="B390" s="68">
        <f t="shared" si="9"/>
        <v>375</v>
      </c>
      <c r="C390" s="10" t="s">
        <v>2269</v>
      </c>
      <c r="D390" s="5" t="s">
        <v>1715</v>
      </c>
      <c r="E390" s="5" t="s">
        <v>1716</v>
      </c>
      <c r="F390" s="19" t="s">
        <v>1887</v>
      </c>
      <c r="G390" s="7" t="s">
        <v>1717</v>
      </c>
      <c r="I390" s="43" t="s">
        <v>1977</v>
      </c>
      <c r="J390" s="141"/>
      <c r="K390" s="152"/>
      <c r="L390" s="55"/>
      <c r="M390" s="165"/>
      <c r="N390" s="179"/>
    </row>
    <row r="391" spans="2:14" ht="19.5" customHeight="1" x14ac:dyDescent="0.35">
      <c r="B391" s="68">
        <f t="shared" si="9"/>
        <v>376</v>
      </c>
      <c r="C391" s="10" t="s">
        <v>1912</v>
      </c>
      <c r="D391" s="5" t="s">
        <v>2449</v>
      </c>
      <c r="E391" s="5" t="s">
        <v>2450</v>
      </c>
      <c r="F391" s="19" t="s">
        <v>1887</v>
      </c>
      <c r="G391" s="7" t="s">
        <v>2451</v>
      </c>
      <c r="I391" s="43" t="s">
        <v>1977</v>
      </c>
      <c r="J391" s="141"/>
      <c r="K391" s="152"/>
      <c r="L391" s="55"/>
      <c r="M391" s="165"/>
      <c r="N391" s="179"/>
    </row>
    <row r="392" spans="2:14" ht="19.5" customHeight="1" x14ac:dyDescent="0.35">
      <c r="B392" s="68">
        <f t="shared" si="9"/>
        <v>377</v>
      </c>
      <c r="C392" s="10" t="s">
        <v>1350</v>
      </c>
      <c r="D392" s="5" t="s">
        <v>1718</v>
      </c>
      <c r="E392" s="5" t="s">
        <v>2116</v>
      </c>
      <c r="F392" s="19" t="s">
        <v>2084</v>
      </c>
      <c r="G392" s="7" t="s">
        <v>1719</v>
      </c>
      <c r="I392" s="43" t="s">
        <v>1977</v>
      </c>
      <c r="J392" s="140" t="s">
        <v>1977</v>
      </c>
      <c r="K392" s="151" t="s">
        <v>1977</v>
      </c>
      <c r="L392" s="55" t="s">
        <v>1977</v>
      </c>
      <c r="M392" s="164" t="s">
        <v>1977</v>
      </c>
      <c r="N392" s="178" t="s">
        <v>1977</v>
      </c>
    </row>
    <row r="393" spans="2:14" ht="19.5" customHeight="1" x14ac:dyDescent="0.35">
      <c r="B393" s="68">
        <f t="shared" si="9"/>
        <v>378</v>
      </c>
      <c r="C393" s="10" t="s">
        <v>1912</v>
      </c>
      <c r="D393" s="5" t="s">
        <v>1720</v>
      </c>
      <c r="E393" s="5" t="s">
        <v>1721</v>
      </c>
      <c r="F393" s="19" t="s">
        <v>1887</v>
      </c>
      <c r="G393" s="7" t="s">
        <v>900</v>
      </c>
      <c r="I393" s="43" t="s">
        <v>1977</v>
      </c>
      <c r="J393" s="141"/>
      <c r="K393" s="152"/>
      <c r="L393" s="55"/>
      <c r="M393" s="165"/>
      <c r="N393" s="179"/>
    </row>
    <row r="394" spans="2:14" ht="19.5" customHeight="1" x14ac:dyDescent="0.35">
      <c r="B394" s="68">
        <f t="shared" si="9"/>
        <v>379</v>
      </c>
      <c r="C394" s="10" t="s">
        <v>2005</v>
      </c>
      <c r="D394" s="5" t="s">
        <v>1722</v>
      </c>
      <c r="E394" s="5" t="s">
        <v>1723</v>
      </c>
      <c r="F394" s="19" t="s">
        <v>1887</v>
      </c>
      <c r="G394" s="7" t="s">
        <v>611</v>
      </c>
      <c r="I394" s="43" t="s">
        <v>1977</v>
      </c>
      <c r="J394" s="141"/>
      <c r="K394" s="152"/>
      <c r="L394" s="55"/>
      <c r="M394" s="165"/>
      <c r="N394" s="179"/>
    </row>
    <row r="395" spans="2:14" ht="19.5" customHeight="1" x14ac:dyDescent="0.35">
      <c r="B395" s="68">
        <f t="shared" si="9"/>
        <v>380</v>
      </c>
      <c r="C395" s="10" t="s">
        <v>1912</v>
      </c>
      <c r="D395" s="5" t="s">
        <v>1724</v>
      </c>
      <c r="E395" s="36" t="s">
        <v>901</v>
      </c>
      <c r="F395" s="19" t="s">
        <v>1887</v>
      </c>
      <c r="G395" s="7" t="s">
        <v>902</v>
      </c>
      <c r="I395" s="43" t="s">
        <v>1977</v>
      </c>
      <c r="J395" s="141" t="s">
        <v>1976</v>
      </c>
      <c r="K395" s="152"/>
      <c r="L395" s="55"/>
      <c r="M395" s="165"/>
      <c r="N395" s="179"/>
    </row>
    <row r="396" spans="2:14" ht="19.5" customHeight="1" x14ac:dyDescent="0.35">
      <c r="B396" s="68">
        <f t="shared" si="9"/>
        <v>381</v>
      </c>
      <c r="C396" s="10" t="s">
        <v>1912</v>
      </c>
      <c r="D396" s="5" t="s">
        <v>1724</v>
      </c>
      <c r="E396" s="5" t="s">
        <v>903</v>
      </c>
      <c r="F396" s="19" t="s">
        <v>1887</v>
      </c>
      <c r="G396" s="7" t="s">
        <v>1725</v>
      </c>
      <c r="I396" s="43" t="s">
        <v>1977</v>
      </c>
      <c r="J396" s="141" t="s">
        <v>1976</v>
      </c>
      <c r="K396" s="152"/>
      <c r="L396" s="55"/>
      <c r="M396" s="165"/>
      <c r="N396" s="179"/>
    </row>
    <row r="397" spans="2:14" ht="19.5" customHeight="1" x14ac:dyDescent="0.35">
      <c r="B397" s="68">
        <f t="shared" si="9"/>
        <v>382</v>
      </c>
      <c r="C397" s="10" t="s">
        <v>1912</v>
      </c>
      <c r="D397" s="5" t="s">
        <v>1724</v>
      </c>
      <c r="E397" s="36" t="s">
        <v>2116</v>
      </c>
      <c r="F397" s="19" t="s">
        <v>2084</v>
      </c>
      <c r="G397" s="7" t="s">
        <v>1726</v>
      </c>
      <c r="I397" s="43" t="s">
        <v>1977</v>
      </c>
      <c r="J397" s="140" t="s">
        <v>1977</v>
      </c>
      <c r="K397" s="151" t="s">
        <v>1977</v>
      </c>
      <c r="L397" s="55" t="s">
        <v>1977</v>
      </c>
      <c r="M397" s="164" t="s">
        <v>1977</v>
      </c>
      <c r="N397" s="178" t="s">
        <v>1977</v>
      </c>
    </row>
    <row r="398" spans="2:14" ht="19.5" customHeight="1" x14ac:dyDescent="0.35">
      <c r="B398" s="68">
        <f t="shared" si="9"/>
        <v>383</v>
      </c>
      <c r="C398" s="10" t="s">
        <v>1912</v>
      </c>
      <c r="D398" s="5" t="s">
        <v>1724</v>
      </c>
      <c r="E398" s="5" t="s">
        <v>1727</v>
      </c>
      <c r="F398" s="18" t="s">
        <v>1728</v>
      </c>
      <c r="G398" s="7" t="s">
        <v>905</v>
      </c>
      <c r="I398" s="43" t="s">
        <v>1977</v>
      </c>
      <c r="J398" s="141"/>
      <c r="K398" s="152"/>
      <c r="L398" s="55"/>
      <c r="M398" s="165"/>
      <c r="N398" s="179"/>
    </row>
    <row r="399" spans="2:14" ht="19.5" customHeight="1" x14ac:dyDescent="0.35">
      <c r="B399" s="68">
        <f t="shared" si="9"/>
        <v>384</v>
      </c>
      <c r="C399" s="10" t="s">
        <v>1912</v>
      </c>
      <c r="D399" s="5" t="s">
        <v>1724</v>
      </c>
      <c r="E399" s="5" t="s">
        <v>398</v>
      </c>
      <c r="F399" s="19" t="s">
        <v>1887</v>
      </c>
      <c r="G399" s="7" t="s">
        <v>904</v>
      </c>
      <c r="I399" s="43" t="s">
        <v>1977</v>
      </c>
      <c r="J399" s="140" t="s">
        <v>1977</v>
      </c>
      <c r="K399" s="152" t="s">
        <v>1976</v>
      </c>
      <c r="L399" s="55"/>
      <c r="M399" s="164"/>
      <c r="N399" s="179"/>
    </row>
    <row r="400" spans="2:14" ht="19.5" customHeight="1" x14ac:dyDescent="0.35">
      <c r="B400" s="68">
        <f t="shared" si="9"/>
        <v>385</v>
      </c>
      <c r="C400" s="10" t="s">
        <v>1912</v>
      </c>
      <c r="D400" s="5" t="s">
        <v>1724</v>
      </c>
      <c r="E400" s="5" t="s">
        <v>909</v>
      </c>
      <c r="F400" s="19" t="s">
        <v>1887</v>
      </c>
      <c r="G400" s="7" t="s">
        <v>906</v>
      </c>
      <c r="I400" s="43" t="s">
        <v>1977</v>
      </c>
      <c r="J400" s="140" t="s">
        <v>1977</v>
      </c>
      <c r="K400" s="152"/>
      <c r="L400" s="55" t="s">
        <v>1977</v>
      </c>
      <c r="M400" s="164"/>
      <c r="N400" s="179"/>
    </row>
    <row r="401" spans="2:14" ht="19.5" customHeight="1" x14ac:dyDescent="0.35">
      <c r="B401" s="68">
        <f t="shared" si="9"/>
        <v>386</v>
      </c>
      <c r="C401" s="10" t="s">
        <v>2455</v>
      </c>
      <c r="D401" s="5" t="s">
        <v>2452</v>
      </c>
      <c r="E401" s="5" t="s">
        <v>2453</v>
      </c>
      <c r="F401" s="19" t="s">
        <v>1887</v>
      </c>
      <c r="G401" s="7" t="s">
        <v>2454</v>
      </c>
      <c r="I401" s="43" t="s">
        <v>1977</v>
      </c>
      <c r="J401" s="140"/>
      <c r="K401" s="152"/>
      <c r="L401" s="55"/>
      <c r="M401" s="164"/>
      <c r="N401" s="179"/>
    </row>
    <row r="402" spans="2:14" ht="19.5" customHeight="1" x14ac:dyDescent="0.35">
      <c r="B402" s="68">
        <f t="shared" si="9"/>
        <v>387</v>
      </c>
      <c r="C402" s="10" t="s">
        <v>1912</v>
      </c>
      <c r="D402" s="5" t="s">
        <v>1729</v>
      </c>
      <c r="E402" s="5" t="s">
        <v>1730</v>
      </c>
      <c r="F402" s="19" t="s">
        <v>1887</v>
      </c>
      <c r="G402" s="7" t="s">
        <v>907</v>
      </c>
      <c r="I402" s="43" t="s">
        <v>1977</v>
      </c>
      <c r="J402" s="141"/>
      <c r="K402" s="152"/>
      <c r="L402" s="55"/>
      <c r="M402" s="165"/>
      <c r="N402" s="179"/>
    </row>
    <row r="403" spans="2:14" ht="19.5" customHeight="1" x14ac:dyDescent="0.35">
      <c r="B403" s="68">
        <f t="shared" si="9"/>
        <v>388</v>
      </c>
      <c r="C403" s="10" t="s">
        <v>1323</v>
      </c>
      <c r="D403" s="5" t="s">
        <v>1731</v>
      </c>
      <c r="E403" s="5" t="s">
        <v>1732</v>
      </c>
      <c r="F403" s="19" t="s">
        <v>1887</v>
      </c>
      <c r="G403" s="7" t="s">
        <v>908</v>
      </c>
      <c r="I403" s="43" t="s">
        <v>1977</v>
      </c>
      <c r="J403" s="141"/>
      <c r="K403" s="152"/>
      <c r="L403" s="55"/>
      <c r="M403" s="165"/>
      <c r="N403" s="179"/>
    </row>
    <row r="404" spans="2:14" ht="19.5" customHeight="1" x14ac:dyDescent="0.35">
      <c r="B404" s="68">
        <f t="shared" si="9"/>
        <v>389</v>
      </c>
      <c r="C404" s="10" t="s">
        <v>324</v>
      </c>
      <c r="D404" s="5" t="s">
        <v>1733</v>
      </c>
      <c r="E404" s="5" t="s">
        <v>910</v>
      </c>
      <c r="F404" s="6" t="s">
        <v>1734</v>
      </c>
      <c r="G404" s="7" t="s">
        <v>1735</v>
      </c>
      <c r="I404" s="43" t="s">
        <v>1977</v>
      </c>
      <c r="J404" s="141"/>
      <c r="K404" s="152"/>
      <c r="L404" s="55"/>
      <c r="M404" s="165"/>
      <c r="N404" s="179"/>
    </row>
    <row r="405" spans="2:14" ht="19.5" customHeight="1" x14ac:dyDescent="0.35">
      <c r="B405" s="68">
        <f t="shared" si="9"/>
        <v>390</v>
      </c>
      <c r="C405" s="10" t="s">
        <v>324</v>
      </c>
      <c r="D405" s="5" t="s">
        <v>1733</v>
      </c>
      <c r="E405" s="5" t="s">
        <v>911</v>
      </c>
      <c r="F405" s="19" t="s">
        <v>2084</v>
      </c>
      <c r="G405" s="7" t="s">
        <v>1736</v>
      </c>
      <c r="I405" s="43" t="s">
        <v>1977</v>
      </c>
      <c r="J405" s="140" t="s">
        <v>1977</v>
      </c>
      <c r="K405" s="151" t="s">
        <v>1977</v>
      </c>
      <c r="L405" s="55"/>
      <c r="M405" s="164"/>
      <c r="N405" s="178"/>
    </row>
    <row r="406" spans="2:14" ht="19.5" customHeight="1" x14ac:dyDescent="0.35">
      <c r="B406" s="68">
        <f t="shared" si="9"/>
        <v>391</v>
      </c>
      <c r="C406" s="10" t="s">
        <v>323</v>
      </c>
      <c r="D406" s="5" t="s">
        <v>1737</v>
      </c>
      <c r="E406" s="5" t="s">
        <v>1709</v>
      </c>
      <c r="F406" s="19" t="s">
        <v>1887</v>
      </c>
      <c r="G406" s="7" t="s">
        <v>912</v>
      </c>
      <c r="I406" s="43" t="s">
        <v>1977</v>
      </c>
      <c r="J406" s="141"/>
      <c r="K406" s="152"/>
      <c r="L406" s="55"/>
      <c r="M406" s="165"/>
      <c r="N406" s="179"/>
    </row>
    <row r="407" spans="2:14" ht="19.5" customHeight="1" x14ac:dyDescent="0.35">
      <c r="B407" s="68">
        <f t="shared" si="9"/>
        <v>392</v>
      </c>
      <c r="C407" s="10" t="s">
        <v>323</v>
      </c>
      <c r="D407" s="5" t="s">
        <v>1737</v>
      </c>
      <c r="E407" s="5" t="s">
        <v>1910</v>
      </c>
      <c r="F407" s="19" t="s">
        <v>2084</v>
      </c>
      <c r="G407" s="7" t="s">
        <v>913</v>
      </c>
      <c r="I407" s="43" t="s">
        <v>1977</v>
      </c>
      <c r="J407" s="140" t="s">
        <v>1977</v>
      </c>
      <c r="K407" s="151" t="s">
        <v>1977</v>
      </c>
      <c r="L407" s="55" t="s">
        <v>1977</v>
      </c>
      <c r="M407" s="164" t="s">
        <v>1977</v>
      </c>
      <c r="N407" s="178" t="s">
        <v>1977</v>
      </c>
    </row>
    <row r="408" spans="2:14" ht="33" customHeight="1" x14ac:dyDescent="0.35">
      <c r="B408" s="68">
        <f t="shared" si="9"/>
        <v>393</v>
      </c>
      <c r="C408" s="10" t="s">
        <v>1738</v>
      </c>
      <c r="D408" s="8" t="s">
        <v>2467</v>
      </c>
      <c r="E408" s="52" t="s">
        <v>2468</v>
      </c>
      <c r="F408" s="23" t="s">
        <v>2470</v>
      </c>
      <c r="G408" s="9" t="s">
        <v>2469</v>
      </c>
      <c r="I408" s="43" t="s">
        <v>1977</v>
      </c>
      <c r="J408" s="140" t="s">
        <v>1977</v>
      </c>
      <c r="K408" s="151" t="s">
        <v>1977</v>
      </c>
      <c r="L408" s="55" t="s">
        <v>1977</v>
      </c>
      <c r="M408" s="164" t="s">
        <v>1977</v>
      </c>
      <c r="N408" s="178" t="s">
        <v>1977</v>
      </c>
    </row>
    <row r="409" spans="2:14" ht="19.5" customHeight="1" x14ac:dyDescent="0.35">
      <c r="B409" s="68">
        <f t="shared" si="9"/>
        <v>394</v>
      </c>
      <c r="C409" s="10" t="s">
        <v>1738</v>
      </c>
      <c r="D409" s="5" t="s">
        <v>1739</v>
      </c>
      <c r="E409" s="5" t="s">
        <v>1740</v>
      </c>
      <c r="F409" s="19" t="s">
        <v>1887</v>
      </c>
      <c r="G409" s="7" t="s">
        <v>1741</v>
      </c>
      <c r="I409" s="43" t="s">
        <v>1977</v>
      </c>
      <c r="J409" s="141" t="s">
        <v>1976</v>
      </c>
      <c r="K409" s="152"/>
      <c r="L409" s="55"/>
      <c r="M409" s="165"/>
      <c r="N409" s="179"/>
    </row>
    <row r="410" spans="2:14" ht="19.5" customHeight="1" x14ac:dyDescent="0.35">
      <c r="B410" s="68">
        <f t="shared" si="9"/>
        <v>395</v>
      </c>
      <c r="C410" s="10" t="s">
        <v>1742</v>
      </c>
      <c r="D410" s="5" t="s">
        <v>1743</v>
      </c>
      <c r="E410" s="5" t="s">
        <v>1744</v>
      </c>
      <c r="F410" s="19" t="s">
        <v>1887</v>
      </c>
      <c r="G410" s="7" t="s">
        <v>914</v>
      </c>
      <c r="I410" s="43" t="s">
        <v>1977</v>
      </c>
      <c r="J410" s="141"/>
      <c r="K410" s="152"/>
      <c r="L410" s="55" t="s">
        <v>1977</v>
      </c>
      <c r="M410" s="165"/>
      <c r="N410" s="179"/>
    </row>
    <row r="411" spans="2:14" ht="19.5" customHeight="1" x14ac:dyDescent="0.35">
      <c r="B411" s="68">
        <f t="shared" si="9"/>
        <v>396</v>
      </c>
      <c r="C411" s="10" t="s">
        <v>2005</v>
      </c>
      <c r="D411" s="5" t="s">
        <v>1745</v>
      </c>
      <c r="E411" s="5" t="s">
        <v>591</v>
      </c>
      <c r="F411" s="19" t="s">
        <v>1887</v>
      </c>
      <c r="G411" s="7" t="s">
        <v>915</v>
      </c>
      <c r="I411" s="43" t="s">
        <v>1977</v>
      </c>
      <c r="J411" s="140" t="s">
        <v>1977</v>
      </c>
      <c r="K411" s="152"/>
      <c r="L411" s="55"/>
      <c r="M411" s="164"/>
      <c r="N411" s="179"/>
    </row>
    <row r="412" spans="2:14" ht="19.5" customHeight="1" x14ac:dyDescent="0.35">
      <c r="B412" s="68">
        <f t="shared" si="9"/>
        <v>397</v>
      </c>
      <c r="C412" s="10" t="s">
        <v>1710</v>
      </c>
      <c r="D412" s="5" t="s">
        <v>1746</v>
      </c>
      <c r="E412" s="5" t="s">
        <v>784</v>
      </c>
      <c r="F412" s="19" t="s">
        <v>1887</v>
      </c>
      <c r="G412" s="7" t="s">
        <v>916</v>
      </c>
      <c r="I412" s="43" t="s">
        <v>1977</v>
      </c>
      <c r="J412" s="140" t="s">
        <v>1977</v>
      </c>
      <c r="K412" s="152"/>
      <c r="L412" s="55"/>
      <c r="M412" s="164"/>
      <c r="N412" s="179"/>
    </row>
    <row r="413" spans="2:14" ht="19.5" customHeight="1" x14ac:dyDescent="0.35">
      <c r="B413" s="68">
        <f t="shared" si="9"/>
        <v>398</v>
      </c>
      <c r="C413" s="10" t="s">
        <v>1710</v>
      </c>
      <c r="D413" s="5" t="s">
        <v>1746</v>
      </c>
      <c r="E413" s="5" t="s">
        <v>1747</v>
      </c>
      <c r="F413" s="19" t="s">
        <v>1887</v>
      </c>
      <c r="G413" s="7" t="s">
        <v>917</v>
      </c>
      <c r="I413" s="43" t="s">
        <v>1977</v>
      </c>
      <c r="J413" s="141"/>
      <c r="K413" s="152"/>
      <c r="L413" s="55"/>
      <c r="M413" s="165"/>
      <c r="N413" s="179"/>
    </row>
    <row r="414" spans="2:14" ht="19.5" customHeight="1" x14ac:dyDescent="0.35">
      <c r="B414" s="68">
        <f t="shared" si="9"/>
        <v>399</v>
      </c>
      <c r="C414" s="10" t="s">
        <v>1710</v>
      </c>
      <c r="D414" s="5" t="s">
        <v>1748</v>
      </c>
      <c r="E414" s="5" t="s">
        <v>415</v>
      </c>
      <c r="F414" s="19" t="s">
        <v>1887</v>
      </c>
      <c r="G414" s="7" t="s">
        <v>804</v>
      </c>
      <c r="I414" s="43" t="s">
        <v>1977</v>
      </c>
      <c r="J414" s="141" t="s">
        <v>1976</v>
      </c>
      <c r="K414" s="152"/>
      <c r="L414" s="55"/>
      <c r="M414" s="165"/>
      <c r="N414" s="179"/>
    </row>
    <row r="415" spans="2:14" ht="19.5" customHeight="1" x14ac:dyDescent="0.35">
      <c r="B415" s="68">
        <f t="shared" si="9"/>
        <v>400</v>
      </c>
      <c r="C415" s="10" t="s">
        <v>1710</v>
      </c>
      <c r="D415" s="5" t="s">
        <v>1746</v>
      </c>
      <c r="E415" s="5" t="s">
        <v>805</v>
      </c>
      <c r="F415" s="19" t="s">
        <v>1887</v>
      </c>
      <c r="G415" s="7" t="s">
        <v>918</v>
      </c>
      <c r="I415" s="43" t="s">
        <v>1977</v>
      </c>
      <c r="J415" s="141" t="s">
        <v>1976</v>
      </c>
      <c r="K415" s="152"/>
      <c r="L415" s="55"/>
      <c r="M415" s="165"/>
      <c r="N415" s="179"/>
    </row>
    <row r="416" spans="2:14" ht="19.5" customHeight="1" x14ac:dyDescent="0.35">
      <c r="B416" s="68">
        <f t="shared" si="9"/>
        <v>401</v>
      </c>
      <c r="C416" s="10" t="s">
        <v>1710</v>
      </c>
      <c r="D416" s="5" t="s">
        <v>1746</v>
      </c>
      <c r="E416" s="5" t="s">
        <v>806</v>
      </c>
      <c r="F416" s="6" t="s">
        <v>807</v>
      </c>
      <c r="G416" s="7" t="s">
        <v>919</v>
      </c>
      <c r="I416" s="43" t="s">
        <v>1977</v>
      </c>
      <c r="J416" s="140" t="s">
        <v>1977</v>
      </c>
      <c r="K416" s="151" t="s">
        <v>1977</v>
      </c>
      <c r="L416" s="55" t="s">
        <v>1977</v>
      </c>
      <c r="M416" s="164" t="s">
        <v>1977</v>
      </c>
      <c r="N416" s="178" t="s">
        <v>1977</v>
      </c>
    </row>
    <row r="417" spans="1:21" ht="19.5" customHeight="1" x14ac:dyDescent="0.35">
      <c r="B417" s="68">
        <f t="shared" si="9"/>
        <v>402</v>
      </c>
      <c r="C417" s="10" t="s">
        <v>1710</v>
      </c>
      <c r="D417" s="5" t="s">
        <v>1746</v>
      </c>
      <c r="E417" s="5" t="s">
        <v>808</v>
      </c>
      <c r="F417" s="19" t="s">
        <v>2084</v>
      </c>
      <c r="G417" s="7" t="s">
        <v>920</v>
      </c>
      <c r="I417" s="43" t="s">
        <v>1977</v>
      </c>
      <c r="J417" s="141"/>
      <c r="K417" s="152"/>
      <c r="L417" s="55"/>
      <c r="M417" s="165"/>
      <c r="N417" s="179"/>
    </row>
    <row r="418" spans="1:21" ht="19.5" customHeight="1" x14ac:dyDescent="0.35">
      <c r="B418" s="68">
        <f t="shared" si="9"/>
        <v>403</v>
      </c>
      <c r="C418" s="10" t="s">
        <v>1710</v>
      </c>
      <c r="D418" s="5" t="s">
        <v>1748</v>
      </c>
      <c r="E418" s="5" t="s">
        <v>809</v>
      </c>
      <c r="F418" s="19" t="s">
        <v>1887</v>
      </c>
      <c r="G418" s="7" t="s">
        <v>810</v>
      </c>
      <c r="I418" s="43" t="s">
        <v>1977</v>
      </c>
      <c r="J418" s="140" t="s">
        <v>1977</v>
      </c>
      <c r="K418" s="152" t="s">
        <v>1976</v>
      </c>
      <c r="L418" s="55"/>
      <c r="M418" s="164"/>
      <c r="N418" s="179"/>
    </row>
    <row r="419" spans="1:21" ht="19.5" customHeight="1" x14ac:dyDescent="0.35">
      <c r="B419" s="68">
        <f t="shared" si="9"/>
        <v>404</v>
      </c>
      <c r="C419" s="10" t="s">
        <v>1710</v>
      </c>
      <c r="D419" s="5" t="s">
        <v>1748</v>
      </c>
      <c r="E419" s="5" t="s">
        <v>811</v>
      </c>
      <c r="F419" s="19" t="s">
        <v>2084</v>
      </c>
      <c r="G419" s="7" t="s">
        <v>921</v>
      </c>
      <c r="I419" s="43" t="s">
        <v>1977</v>
      </c>
      <c r="J419" s="140" t="s">
        <v>1977</v>
      </c>
      <c r="K419" s="151" t="s">
        <v>1977</v>
      </c>
      <c r="L419" s="55" t="s">
        <v>1977</v>
      </c>
      <c r="M419" s="164" t="s">
        <v>1977</v>
      </c>
      <c r="N419" s="178" t="s">
        <v>1977</v>
      </c>
    </row>
    <row r="420" spans="1:21" ht="19.5" customHeight="1" x14ac:dyDescent="0.35">
      <c r="B420" s="68">
        <f t="shared" si="9"/>
        <v>405</v>
      </c>
      <c r="C420" s="10" t="s">
        <v>1710</v>
      </c>
      <c r="D420" s="5" t="s">
        <v>1748</v>
      </c>
      <c r="E420" s="5" t="s">
        <v>812</v>
      </c>
      <c r="F420" s="19" t="s">
        <v>1887</v>
      </c>
      <c r="G420" s="7" t="s">
        <v>813</v>
      </c>
      <c r="I420" s="43" t="s">
        <v>1977</v>
      </c>
      <c r="J420" s="141"/>
      <c r="K420" s="152"/>
      <c r="L420" s="55"/>
      <c r="M420" s="165"/>
      <c r="N420" s="179"/>
    </row>
    <row r="421" spans="1:21" ht="19.5" customHeight="1" x14ac:dyDescent="0.35">
      <c r="B421" s="68">
        <f t="shared" si="9"/>
        <v>406</v>
      </c>
      <c r="C421" s="10" t="s">
        <v>2382</v>
      </c>
      <c r="D421" s="5" t="s">
        <v>814</v>
      </c>
      <c r="E421" s="5" t="s">
        <v>923</v>
      </c>
      <c r="F421" s="19" t="s">
        <v>1887</v>
      </c>
      <c r="G421" s="7" t="s">
        <v>922</v>
      </c>
      <c r="I421" s="43" t="s">
        <v>1977</v>
      </c>
      <c r="J421" s="140" t="s">
        <v>1977</v>
      </c>
      <c r="K421" s="152"/>
      <c r="L421" s="55" t="s">
        <v>1977</v>
      </c>
      <c r="M421" s="164"/>
      <c r="N421" s="179"/>
    </row>
    <row r="422" spans="1:21" ht="19.5" customHeight="1" x14ac:dyDescent="0.35">
      <c r="B422" s="68">
        <f t="shared" si="9"/>
        <v>407</v>
      </c>
      <c r="C422" s="10" t="s">
        <v>324</v>
      </c>
      <c r="D422" s="5" t="s">
        <v>815</v>
      </c>
      <c r="E422" s="15" t="s">
        <v>1932</v>
      </c>
      <c r="F422" s="19" t="s">
        <v>2084</v>
      </c>
      <c r="G422" s="7" t="s">
        <v>816</v>
      </c>
      <c r="I422" s="43" t="s">
        <v>1977</v>
      </c>
      <c r="J422" s="140" t="s">
        <v>1977</v>
      </c>
      <c r="K422" s="151" t="s">
        <v>1977</v>
      </c>
      <c r="L422" s="55" t="s">
        <v>1977</v>
      </c>
      <c r="M422" s="164"/>
      <c r="N422" s="178"/>
    </row>
    <row r="423" spans="1:21" ht="19.5" customHeight="1" thickBot="1" x14ac:dyDescent="0.4">
      <c r="B423" s="68">
        <f t="shared" si="9"/>
        <v>408</v>
      </c>
      <c r="C423" s="10" t="s">
        <v>353</v>
      </c>
      <c r="D423" s="5" t="s">
        <v>817</v>
      </c>
      <c r="E423" s="5" t="s">
        <v>818</v>
      </c>
      <c r="F423" s="19" t="s">
        <v>2084</v>
      </c>
      <c r="G423" s="7" t="s">
        <v>924</v>
      </c>
      <c r="I423" s="44" t="s">
        <v>1977</v>
      </c>
      <c r="J423" s="142" t="s">
        <v>1976</v>
      </c>
      <c r="K423" s="153"/>
      <c r="L423" s="56" t="s">
        <v>1977</v>
      </c>
      <c r="M423" s="166"/>
      <c r="N423" s="180"/>
    </row>
    <row r="424" spans="1:21" ht="19.5" customHeight="1" thickBot="1" x14ac:dyDescent="0.4">
      <c r="A424" s="204"/>
      <c r="B424" s="69"/>
      <c r="C424" s="13"/>
      <c r="D424" s="13"/>
      <c r="E424" s="13"/>
      <c r="F424" s="13"/>
      <c r="G424" s="14"/>
      <c r="I424" s="193" t="s">
        <v>1977</v>
      </c>
      <c r="J424" s="194" t="s">
        <v>1977</v>
      </c>
      <c r="K424" s="195" t="s">
        <v>1977</v>
      </c>
      <c r="L424" s="193" t="s">
        <v>1977</v>
      </c>
      <c r="M424" s="194" t="s">
        <v>1977</v>
      </c>
      <c r="N424" s="195" t="s">
        <v>1977</v>
      </c>
    </row>
    <row r="425" spans="1:21" ht="5.25" customHeight="1" thickBot="1" x14ac:dyDescent="0.4">
      <c r="I425" s="199" t="s">
        <v>1977</v>
      </c>
      <c r="J425" s="199" t="s">
        <v>1977</v>
      </c>
      <c r="K425" s="199" t="s">
        <v>1977</v>
      </c>
      <c r="L425" s="199" t="s">
        <v>1977</v>
      </c>
      <c r="M425" s="199" t="s">
        <v>1977</v>
      </c>
      <c r="N425" s="199" t="s">
        <v>1977</v>
      </c>
    </row>
    <row r="426" spans="1:21" ht="19.5" customHeight="1" thickBot="1" x14ac:dyDescent="0.4">
      <c r="B426" s="66"/>
      <c r="C426" s="24" t="s">
        <v>318</v>
      </c>
      <c r="D426" s="16"/>
      <c r="E426" s="16"/>
      <c r="F426" s="16"/>
      <c r="G426" s="17"/>
      <c r="I426" s="193" t="s">
        <v>1977</v>
      </c>
      <c r="J426" s="194" t="s">
        <v>1977</v>
      </c>
      <c r="K426" s="195" t="s">
        <v>1977</v>
      </c>
      <c r="L426" s="193" t="s">
        <v>1977</v>
      </c>
      <c r="M426" s="194" t="s">
        <v>1977</v>
      </c>
      <c r="N426" s="195" t="s">
        <v>1977</v>
      </c>
      <c r="P426" s="57">
        <f t="shared" ref="P426:U426" si="10">COUNTIF(I428:I447, "■")</f>
        <v>18</v>
      </c>
      <c r="Q426" s="57">
        <f t="shared" si="10"/>
        <v>9</v>
      </c>
      <c r="R426" s="57">
        <f t="shared" si="10"/>
        <v>6</v>
      </c>
      <c r="S426" s="57">
        <f t="shared" si="10"/>
        <v>12</v>
      </c>
      <c r="T426" s="57">
        <f t="shared" si="10"/>
        <v>6</v>
      </c>
      <c r="U426" s="57">
        <f t="shared" si="10"/>
        <v>4</v>
      </c>
    </row>
    <row r="427" spans="1:21" ht="19.5" customHeight="1" thickBot="1" x14ac:dyDescent="0.4">
      <c r="B427" s="67" t="s">
        <v>214</v>
      </c>
      <c r="C427" s="33" t="s">
        <v>1917</v>
      </c>
      <c r="D427" s="34" t="s">
        <v>1918</v>
      </c>
      <c r="E427" s="34" t="s">
        <v>1919</v>
      </c>
      <c r="F427" s="34" t="s">
        <v>1920</v>
      </c>
      <c r="G427" s="35" t="s">
        <v>1921</v>
      </c>
      <c r="I427" s="196" t="s">
        <v>1977</v>
      </c>
      <c r="J427" s="197" t="s">
        <v>1977</v>
      </c>
      <c r="K427" s="198" t="s">
        <v>1977</v>
      </c>
      <c r="L427" s="196" t="s">
        <v>1977</v>
      </c>
      <c r="M427" s="197" t="s">
        <v>1977</v>
      </c>
      <c r="N427" s="198" t="s">
        <v>1977</v>
      </c>
    </row>
    <row r="428" spans="1:21" ht="19.5" customHeight="1" x14ac:dyDescent="0.35">
      <c r="B428" s="68">
        <f>B423+1</f>
        <v>409</v>
      </c>
      <c r="C428" s="10" t="s">
        <v>257</v>
      </c>
      <c r="D428" s="5" t="s">
        <v>215</v>
      </c>
      <c r="E428" s="5" t="s">
        <v>282</v>
      </c>
      <c r="F428" s="19" t="s">
        <v>1887</v>
      </c>
      <c r="G428" s="39" t="s">
        <v>2384</v>
      </c>
      <c r="I428" s="43" t="s">
        <v>1977</v>
      </c>
      <c r="J428" s="141"/>
      <c r="K428" s="152"/>
      <c r="L428" s="55"/>
      <c r="M428" s="165"/>
      <c r="N428" s="179"/>
    </row>
    <row r="429" spans="1:21" ht="19.5" customHeight="1" x14ac:dyDescent="0.35">
      <c r="B429" s="68">
        <f>B428+1</f>
        <v>410</v>
      </c>
      <c r="C429" s="10" t="s">
        <v>319</v>
      </c>
      <c r="D429" s="5" t="s">
        <v>283</v>
      </c>
      <c r="E429" s="5" t="s">
        <v>284</v>
      </c>
      <c r="F429" s="19" t="s">
        <v>1887</v>
      </c>
      <c r="G429" s="39" t="s">
        <v>326</v>
      </c>
      <c r="I429" s="43" t="s">
        <v>1977</v>
      </c>
      <c r="J429" s="141"/>
      <c r="K429" s="152"/>
      <c r="L429" s="55"/>
      <c r="M429" s="165"/>
      <c r="N429" s="179"/>
    </row>
    <row r="430" spans="1:21" ht="19.5" customHeight="1" x14ac:dyDescent="0.35">
      <c r="B430" s="68">
        <f t="shared" ref="B430:B447" si="11">B429+1</f>
        <v>411</v>
      </c>
      <c r="C430" s="10" t="s">
        <v>320</v>
      </c>
      <c r="D430" s="5" t="s">
        <v>285</v>
      </c>
      <c r="E430" s="5" t="s">
        <v>2177</v>
      </c>
      <c r="F430" s="19" t="s">
        <v>1887</v>
      </c>
      <c r="G430" s="39" t="s">
        <v>286</v>
      </c>
      <c r="I430" s="43" t="s">
        <v>1977</v>
      </c>
      <c r="J430" s="140" t="s">
        <v>1977</v>
      </c>
      <c r="K430" s="152"/>
      <c r="L430" s="55" t="s">
        <v>1977</v>
      </c>
      <c r="M430" s="164"/>
      <c r="N430" s="179"/>
    </row>
    <row r="431" spans="1:21" ht="19.5" customHeight="1" x14ac:dyDescent="0.35">
      <c r="B431" s="68">
        <f t="shared" si="11"/>
        <v>412</v>
      </c>
      <c r="C431" s="10" t="s">
        <v>1997</v>
      </c>
      <c r="D431" s="36" t="s">
        <v>1982</v>
      </c>
      <c r="E431" s="37" t="s">
        <v>1932</v>
      </c>
      <c r="F431" s="38" t="s">
        <v>2084</v>
      </c>
      <c r="G431" s="39" t="s">
        <v>287</v>
      </c>
      <c r="I431" s="43" t="s">
        <v>1977</v>
      </c>
      <c r="J431" s="140" t="s">
        <v>1977</v>
      </c>
      <c r="K431" s="151" t="s">
        <v>1977</v>
      </c>
      <c r="L431" s="55" t="s">
        <v>1977</v>
      </c>
      <c r="M431" s="164" t="s">
        <v>1977</v>
      </c>
      <c r="N431" s="178" t="s">
        <v>1977</v>
      </c>
    </row>
    <row r="432" spans="1:21" ht="32.25" customHeight="1" x14ac:dyDescent="0.35">
      <c r="B432" s="68">
        <f t="shared" si="11"/>
        <v>413</v>
      </c>
      <c r="C432" s="11" t="s">
        <v>1968</v>
      </c>
      <c r="D432" s="52" t="s">
        <v>333</v>
      </c>
      <c r="E432" s="52" t="s">
        <v>334</v>
      </c>
      <c r="F432" s="23" t="s">
        <v>2295</v>
      </c>
      <c r="G432" s="59" t="s">
        <v>335</v>
      </c>
      <c r="I432" s="43" t="s">
        <v>1977</v>
      </c>
      <c r="J432" s="141"/>
      <c r="K432" s="152"/>
      <c r="L432" s="55"/>
      <c r="M432" s="165"/>
      <c r="N432" s="179"/>
    </row>
    <row r="433" spans="1:14" ht="32.25" customHeight="1" x14ac:dyDescent="0.35">
      <c r="B433" s="68">
        <f t="shared" si="11"/>
        <v>414</v>
      </c>
      <c r="C433" s="220" t="s">
        <v>2513</v>
      </c>
      <c r="D433" s="52" t="s">
        <v>2514</v>
      </c>
      <c r="E433" s="52" t="s">
        <v>2515</v>
      </c>
      <c r="F433" s="23" t="s">
        <v>2295</v>
      </c>
      <c r="G433" s="59" t="s">
        <v>2516</v>
      </c>
      <c r="H433" s="205"/>
      <c r="I433" s="43" t="s">
        <v>1977</v>
      </c>
      <c r="J433" s="141"/>
      <c r="K433" s="152"/>
      <c r="L433" s="55"/>
      <c r="M433" s="165"/>
      <c r="N433" s="179"/>
    </row>
    <row r="434" spans="1:14" ht="19.5" customHeight="1" x14ac:dyDescent="0.35">
      <c r="B434" s="68">
        <f t="shared" si="11"/>
        <v>415</v>
      </c>
      <c r="C434" s="10" t="s">
        <v>321</v>
      </c>
      <c r="D434" s="5" t="s">
        <v>288</v>
      </c>
      <c r="E434" s="5" t="s">
        <v>289</v>
      </c>
      <c r="F434" s="6" t="s">
        <v>290</v>
      </c>
      <c r="G434" s="39" t="s">
        <v>328</v>
      </c>
      <c r="I434" s="43" t="s">
        <v>1977</v>
      </c>
      <c r="J434" s="140"/>
      <c r="K434" s="152"/>
      <c r="L434" s="55"/>
      <c r="M434" s="164"/>
      <c r="N434" s="179"/>
    </row>
    <row r="435" spans="1:14" ht="19.5" customHeight="1" x14ac:dyDescent="0.35">
      <c r="B435" s="68">
        <f t="shared" si="11"/>
        <v>416</v>
      </c>
      <c r="C435" s="10" t="s">
        <v>321</v>
      </c>
      <c r="D435" s="5" t="s">
        <v>288</v>
      </c>
      <c r="E435" s="5" t="s">
        <v>291</v>
      </c>
      <c r="F435" s="19" t="s">
        <v>1887</v>
      </c>
      <c r="G435" s="39" t="s">
        <v>327</v>
      </c>
      <c r="I435" s="43" t="s">
        <v>1977</v>
      </c>
      <c r="J435" s="141" t="s">
        <v>1976</v>
      </c>
      <c r="K435" s="152"/>
      <c r="L435" s="55"/>
      <c r="M435" s="165"/>
      <c r="N435" s="179"/>
    </row>
    <row r="436" spans="1:14" ht="19.5" customHeight="1" x14ac:dyDescent="0.35">
      <c r="B436" s="68">
        <f t="shared" si="11"/>
        <v>417</v>
      </c>
      <c r="C436" s="10" t="s">
        <v>321</v>
      </c>
      <c r="D436" s="36" t="s">
        <v>288</v>
      </c>
      <c r="E436" s="36" t="s">
        <v>292</v>
      </c>
      <c r="F436" s="38" t="s">
        <v>1887</v>
      </c>
      <c r="G436" s="7" t="s">
        <v>293</v>
      </c>
      <c r="I436" s="43" t="s">
        <v>1977</v>
      </c>
      <c r="J436" s="140"/>
      <c r="K436" s="151"/>
      <c r="L436" s="55" t="s">
        <v>1977</v>
      </c>
      <c r="M436" s="164" t="s">
        <v>1977</v>
      </c>
      <c r="N436" s="178"/>
    </row>
    <row r="437" spans="1:14" ht="19.5" customHeight="1" x14ac:dyDescent="0.35">
      <c r="B437" s="68">
        <f t="shared" si="11"/>
        <v>418</v>
      </c>
      <c r="C437" s="10" t="s">
        <v>322</v>
      </c>
      <c r="D437" s="36" t="s">
        <v>294</v>
      </c>
      <c r="E437" s="36" t="s">
        <v>295</v>
      </c>
      <c r="F437" s="63" t="s">
        <v>2554</v>
      </c>
      <c r="G437" s="7" t="s">
        <v>296</v>
      </c>
      <c r="I437" s="43" t="s">
        <v>1977</v>
      </c>
      <c r="J437" s="140" t="s">
        <v>1977</v>
      </c>
      <c r="K437" s="151" t="s">
        <v>1977</v>
      </c>
      <c r="L437" s="55" t="s">
        <v>1977</v>
      </c>
      <c r="M437" s="164"/>
      <c r="N437" s="178"/>
    </row>
    <row r="438" spans="1:14" ht="19.5" customHeight="1" x14ac:dyDescent="0.35">
      <c r="B438" s="68">
        <f t="shared" si="11"/>
        <v>419</v>
      </c>
      <c r="C438" s="10" t="s">
        <v>323</v>
      </c>
      <c r="D438" s="5" t="s">
        <v>297</v>
      </c>
      <c r="E438" s="5" t="s">
        <v>298</v>
      </c>
      <c r="F438" s="19" t="s">
        <v>1887</v>
      </c>
      <c r="G438" s="7" t="s">
        <v>299</v>
      </c>
      <c r="I438" s="43" t="s">
        <v>1977</v>
      </c>
      <c r="J438" s="140" t="s">
        <v>1977</v>
      </c>
      <c r="K438" s="152" t="s">
        <v>1976</v>
      </c>
      <c r="L438" s="55" t="s">
        <v>1977</v>
      </c>
      <c r="M438" s="164"/>
      <c r="N438" s="179"/>
    </row>
    <row r="439" spans="1:14" ht="19.5" customHeight="1" x14ac:dyDescent="0.35">
      <c r="B439" s="68">
        <f t="shared" si="11"/>
        <v>420</v>
      </c>
      <c r="C439" s="10" t="s">
        <v>323</v>
      </c>
      <c r="D439" s="5" t="s">
        <v>297</v>
      </c>
      <c r="E439" s="5" t="s">
        <v>2020</v>
      </c>
      <c r="F439" s="19" t="s">
        <v>1887</v>
      </c>
      <c r="G439" s="7" t="s">
        <v>300</v>
      </c>
      <c r="I439" s="43" t="s">
        <v>1977</v>
      </c>
      <c r="J439" s="141"/>
      <c r="K439" s="152"/>
      <c r="L439" s="55"/>
      <c r="M439" s="165"/>
      <c r="N439" s="179"/>
    </row>
    <row r="440" spans="1:14" ht="19.5" customHeight="1" x14ac:dyDescent="0.35">
      <c r="B440" s="68">
        <f t="shared" si="11"/>
        <v>421</v>
      </c>
      <c r="C440" s="10" t="s">
        <v>324</v>
      </c>
      <c r="D440" s="5" t="s">
        <v>301</v>
      </c>
      <c r="E440" s="5" t="s">
        <v>2116</v>
      </c>
      <c r="F440" s="38" t="s">
        <v>2084</v>
      </c>
      <c r="G440" s="7" t="s">
        <v>302</v>
      </c>
      <c r="I440" s="43" t="s">
        <v>1977</v>
      </c>
      <c r="J440" s="140" t="s">
        <v>1977</v>
      </c>
      <c r="K440" s="151" t="s">
        <v>1977</v>
      </c>
      <c r="L440" s="55" t="s">
        <v>1977</v>
      </c>
      <c r="M440" s="164" t="s">
        <v>1977</v>
      </c>
      <c r="N440" s="178" t="s">
        <v>1977</v>
      </c>
    </row>
    <row r="441" spans="1:14" ht="19.5" customHeight="1" x14ac:dyDescent="0.35">
      <c r="B441" s="68">
        <f t="shared" si="11"/>
        <v>422</v>
      </c>
      <c r="C441" s="10" t="s">
        <v>264</v>
      </c>
      <c r="D441" s="5" t="s">
        <v>303</v>
      </c>
      <c r="E441" s="5" t="s">
        <v>304</v>
      </c>
      <c r="F441" s="38" t="s">
        <v>2084</v>
      </c>
      <c r="G441" s="39" t="s">
        <v>329</v>
      </c>
      <c r="I441" s="43" t="s">
        <v>1977</v>
      </c>
      <c r="J441" s="140" t="s">
        <v>1977</v>
      </c>
      <c r="K441" s="152"/>
      <c r="L441" s="55" t="s">
        <v>1977</v>
      </c>
      <c r="M441" s="164" t="s">
        <v>1977</v>
      </c>
      <c r="N441" s="179"/>
    </row>
    <row r="442" spans="1:14" ht="19.5" customHeight="1" x14ac:dyDescent="0.35">
      <c r="B442" s="68">
        <f t="shared" si="11"/>
        <v>423</v>
      </c>
      <c r="C442" s="10" t="s">
        <v>325</v>
      </c>
      <c r="D442" s="5" t="s">
        <v>306</v>
      </c>
      <c r="E442" s="5" t="s">
        <v>307</v>
      </c>
      <c r="F442" s="19" t="s">
        <v>1887</v>
      </c>
      <c r="G442" s="39" t="s">
        <v>330</v>
      </c>
      <c r="I442" s="43" t="s">
        <v>1977</v>
      </c>
      <c r="J442" s="140" t="s">
        <v>1977</v>
      </c>
      <c r="K442" s="151" t="s">
        <v>1977</v>
      </c>
      <c r="L442" s="55" t="s">
        <v>1977</v>
      </c>
      <c r="M442" s="164"/>
      <c r="N442" s="178"/>
    </row>
    <row r="443" spans="1:14" ht="19.5" customHeight="1" x14ac:dyDescent="0.35">
      <c r="B443" s="68">
        <f t="shared" si="11"/>
        <v>424</v>
      </c>
      <c r="C443" s="10" t="s">
        <v>1912</v>
      </c>
      <c r="D443" s="5" t="s">
        <v>308</v>
      </c>
      <c r="E443" s="15" t="s">
        <v>1932</v>
      </c>
      <c r="F443" s="19" t="s">
        <v>1887</v>
      </c>
      <c r="G443" s="7" t="s">
        <v>309</v>
      </c>
      <c r="I443" s="43"/>
      <c r="J443" s="141"/>
      <c r="K443" s="152"/>
      <c r="L443" s="55" t="s">
        <v>1977</v>
      </c>
      <c r="M443" s="165"/>
      <c r="N443" s="179"/>
    </row>
    <row r="444" spans="1:14" ht="19.5" customHeight="1" x14ac:dyDescent="0.35">
      <c r="B444" s="68">
        <f t="shared" si="11"/>
        <v>425</v>
      </c>
      <c r="C444" s="10" t="s">
        <v>322</v>
      </c>
      <c r="D444" s="5" t="s">
        <v>310</v>
      </c>
      <c r="E444" s="5" t="s">
        <v>311</v>
      </c>
      <c r="F444" s="19" t="s">
        <v>1887</v>
      </c>
      <c r="G444" s="39" t="s">
        <v>331</v>
      </c>
      <c r="I444" s="43" t="s">
        <v>1977</v>
      </c>
      <c r="J444" s="141"/>
      <c r="K444" s="152"/>
      <c r="L444" s="55"/>
      <c r="M444" s="165"/>
      <c r="N444" s="179"/>
    </row>
    <row r="445" spans="1:14" ht="19.5" customHeight="1" x14ac:dyDescent="0.35">
      <c r="B445" s="68">
        <f t="shared" si="11"/>
        <v>426</v>
      </c>
      <c r="C445" s="10" t="s">
        <v>1946</v>
      </c>
      <c r="D445" s="5" t="s">
        <v>312</v>
      </c>
      <c r="E445" s="5" t="s">
        <v>313</v>
      </c>
      <c r="F445" s="19" t="s">
        <v>1887</v>
      </c>
      <c r="G445" s="39" t="s">
        <v>332</v>
      </c>
      <c r="I445" s="43" t="s">
        <v>1977</v>
      </c>
      <c r="J445" s="140" t="s">
        <v>1977</v>
      </c>
      <c r="K445" s="151" t="s">
        <v>1977</v>
      </c>
      <c r="L445" s="55" t="s">
        <v>1977</v>
      </c>
      <c r="M445" s="164" t="s">
        <v>1977</v>
      </c>
      <c r="N445" s="178" t="s">
        <v>1977</v>
      </c>
    </row>
    <row r="446" spans="1:14" ht="19.5" customHeight="1" x14ac:dyDescent="0.35">
      <c r="B446" s="68">
        <f t="shared" si="11"/>
        <v>427</v>
      </c>
      <c r="C446" s="10" t="s">
        <v>264</v>
      </c>
      <c r="D446" s="5" t="s">
        <v>253</v>
      </c>
      <c r="E446" s="5" t="s">
        <v>314</v>
      </c>
      <c r="F446" s="19" t="s">
        <v>1887</v>
      </c>
      <c r="G446" s="7" t="s">
        <v>315</v>
      </c>
      <c r="I446" s="43"/>
      <c r="J446" s="141"/>
      <c r="K446" s="152"/>
      <c r="L446" s="55" t="s">
        <v>1977</v>
      </c>
      <c r="M446" s="165"/>
      <c r="N446" s="179"/>
    </row>
    <row r="447" spans="1:14" ht="19.5" customHeight="1" thickBot="1" x14ac:dyDescent="0.4">
      <c r="B447" s="68">
        <f t="shared" si="11"/>
        <v>428</v>
      </c>
      <c r="C447" s="10" t="s">
        <v>2005</v>
      </c>
      <c r="D447" s="5" t="s">
        <v>316</v>
      </c>
      <c r="E447" s="5" t="s">
        <v>2102</v>
      </c>
      <c r="F447" s="19" t="s">
        <v>2084</v>
      </c>
      <c r="G447" s="7" t="s">
        <v>317</v>
      </c>
      <c r="I447" s="44" t="s">
        <v>1977</v>
      </c>
      <c r="J447" s="143" t="s">
        <v>1977</v>
      </c>
      <c r="K447" s="154" t="s">
        <v>1977</v>
      </c>
      <c r="L447" s="56" t="s">
        <v>1977</v>
      </c>
      <c r="M447" s="167" t="s">
        <v>1977</v>
      </c>
      <c r="N447" s="181" t="s">
        <v>1977</v>
      </c>
    </row>
    <row r="448" spans="1:14" ht="19.5" customHeight="1" thickBot="1" x14ac:dyDescent="0.4">
      <c r="A448" s="204"/>
      <c r="B448" s="69"/>
      <c r="C448" s="12"/>
      <c r="D448" s="13"/>
      <c r="E448" s="13"/>
      <c r="F448" s="13"/>
      <c r="G448" s="14"/>
      <c r="I448" s="193" t="s">
        <v>1977</v>
      </c>
      <c r="J448" s="194" t="s">
        <v>1977</v>
      </c>
      <c r="K448" s="195" t="s">
        <v>1977</v>
      </c>
      <c r="L448" s="193" t="s">
        <v>1977</v>
      </c>
      <c r="M448" s="194" t="s">
        <v>1977</v>
      </c>
      <c r="N448" s="195" t="s">
        <v>1977</v>
      </c>
    </row>
    <row r="449" spans="2:21" ht="5.25" customHeight="1" thickBot="1" x14ac:dyDescent="0.4">
      <c r="I449" s="199" t="s">
        <v>1977</v>
      </c>
      <c r="J449" s="199" t="s">
        <v>1977</v>
      </c>
      <c r="K449" s="199" t="s">
        <v>1977</v>
      </c>
      <c r="L449" s="199" t="s">
        <v>1977</v>
      </c>
      <c r="M449" s="199" t="s">
        <v>1977</v>
      </c>
      <c r="N449" s="199" t="s">
        <v>1977</v>
      </c>
    </row>
    <row r="450" spans="2:21" ht="19.5" customHeight="1" thickBot="1" x14ac:dyDescent="0.4">
      <c r="B450" s="66"/>
      <c r="C450" s="24" t="s">
        <v>256</v>
      </c>
      <c r="D450" s="16"/>
      <c r="E450" s="16"/>
      <c r="F450" s="16"/>
      <c r="G450" s="17"/>
      <c r="I450" s="193" t="s">
        <v>1977</v>
      </c>
      <c r="J450" s="194" t="s">
        <v>1977</v>
      </c>
      <c r="K450" s="195" t="s">
        <v>1977</v>
      </c>
      <c r="L450" s="193" t="s">
        <v>1977</v>
      </c>
      <c r="M450" s="194" t="s">
        <v>1977</v>
      </c>
      <c r="N450" s="195" t="s">
        <v>1977</v>
      </c>
      <c r="P450" s="57">
        <f t="shared" ref="P450:U450" si="12">COUNTIF(I452:I473, "■")</f>
        <v>18</v>
      </c>
      <c r="Q450" s="57">
        <f t="shared" si="12"/>
        <v>9</v>
      </c>
      <c r="R450" s="57">
        <f t="shared" si="12"/>
        <v>6</v>
      </c>
      <c r="S450" s="57">
        <f t="shared" si="12"/>
        <v>18</v>
      </c>
      <c r="T450" s="57">
        <f t="shared" si="12"/>
        <v>9</v>
      </c>
      <c r="U450" s="57">
        <f t="shared" si="12"/>
        <v>6</v>
      </c>
    </row>
    <row r="451" spans="2:21" ht="19.5" customHeight="1" thickBot="1" x14ac:dyDescent="0.4">
      <c r="B451" s="67" t="s">
        <v>214</v>
      </c>
      <c r="C451" s="33" t="s">
        <v>1917</v>
      </c>
      <c r="D451" s="34" t="s">
        <v>1918</v>
      </c>
      <c r="E451" s="34" t="s">
        <v>1919</v>
      </c>
      <c r="F451" s="34" t="s">
        <v>1920</v>
      </c>
      <c r="G451" s="35" t="s">
        <v>1921</v>
      </c>
      <c r="I451" s="196" t="s">
        <v>1977</v>
      </c>
      <c r="J451" s="197" t="s">
        <v>1977</v>
      </c>
      <c r="K451" s="198" t="s">
        <v>1977</v>
      </c>
      <c r="L451" s="196" t="s">
        <v>1977</v>
      </c>
      <c r="M451" s="197" t="s">
        <v>1977</v>
      </c>
      <c r="N451" s="198" t="s">
        <v>1977</v>
      </c>
    </row>
    <row r="452" spans="2:21" ht="19.5" customHeight="1" x14ac:dyDescent="0.35">
      <c r="B452" s="68">
        <f>B447+1</f>
        <v>429</v>
      </c>
      <c r="C452" s="25" t="s">
        <v>257</v>
      </c>
      <c r="D452" s="216" t="s">
        <v>215</v>
      </c>
      <c r="E452" s="216" t="s">
        <v>267</v>
      </c>
      <c r="F452" s="217" t="s">
        <v>266</v>
      </c>
      <c r="G452" s="74" t="s">
        <v>216</v>
      </c>
      <c r="I452" s="45" t="s">
        <v>1977</v>
      </c>
      <c r="J452" s="144" t="s">
        <v>1977</v>
      </c>
      <c r="K452" s="155" t="s">
        <v>1977</v>
      </c>
      <c r="L452" s="54" t="s">
        <v>1977</v>
      </c>
      <c r="M452" s="168" t="s">
        <v>1977</v>
      </c>
      <c r="N452" s="182" t="s">
        <v>1977</v>
      </c>
    </row>
    <row r="453" spans="2:21" ht="19.5" customHeight="1" x14ac:dyDescent="0.35">
      <c r="B453" s="68">
        <f>B452+1</f>
        <v>430</v>
      </c>
      <c r="C453" s="10" t="s">
        <v>258</v>
      </c>
      <c r="D453" s="36" t="s">
        <v>217</v>
      </c>
      <c r="E453" s="36" t="s">
        <v>2072</v>
      </c>
      <c r="F453" s="38" t="s">
        <v>266</v>
      </c>
      <c r="G453" s="39" t="s">
        <v>218</v>
      </c>
      <c r="I453" s="43" t="s">
        <v>1977</v>
      </c>
      <c r="J453" s="141"/>
      <c r="K453" s="152"/>
      <c r="L453" s="55" t="s">
        <v>1977</v>
      </c>
      <c r="M453" s="165"/>
      <c r="N453" s="179"/>
    </row>
    <row r="454" spans="2:21" ht="19.5" customHeight="1" x14ac:dyDescent="0.35">
      <c r="B454" s="68">
        <f t="shared" ref="B454:B473" si="13">B453+1</f>
        <v>431</v>
      </c>
      <c r="C454" s="10" t="s">
        <v>265</v>
      </c>
      <c r="D454" s="36" t="s">
        <v>219</v>
      </c>
      <c r="E454" s="36" t="s">
        <v>220</v>
      </c>
      <c r="F454" s="38" t="s">
        <v>266</v>
      </c>
      <c r="G454" s="39" t="s">
        <v>268</v>
      </c>
      <c r="I454" s="43" t="s">
        <v>1977</v>
      </c>
      <c r="J454" s="141"/>
      <c r="K454" s="152"/>
      <c r="L454" s="55" t="s">
        <v>1977</v>
      </c>
      <c r="M454" s="165"/>
      <c r="N454" s="179"/>
    </row>
    <row r="455" spans="2:21" ht="32.25" customHeight="1" x14ac:dyDescent="0.35">
      <c r="B455" s="68">
        <f t="shared" si="13"/>
        <v>432</v>
      </c>
      <c r="C455" s="11" t="s">
        <v>274</v>
      </c>
      <c r="D455" s="52" t="s">
        <v>276</v>
      </c>
      <c r="E455" s="52" t="s">
        <v>277</v>
      </c>
      <c r="F455" s="213" t="s">
        <v>275</v>
      </c>
      <c r="G455" s="9" t="s">
        <v>278</v>
      </c>
      <c r="I455" s="43" t="s">
        <v>1977</v>
      </c>
      <c r="J455" s="141"/>
      <c r="K455" s="152"/>
      <c r="L455" s="55"/>
      <c r="M455" s="165"/>
      <c r="N455" s="179"/>
    </row>
    <row r="456" spans="2:21" ht="19.5" customHeight="1" x14ac:dyDescent="0.35">
      <c r="B456" s="68">
        <f t="shared" si="13"/>
        <v>433</v>
      </c>
      <c r="C456" s="10" t="s">
        <v>1912</v>
      </c>
      <c r="D456" s="36" t="s">
        <v>221</v>
      </c>
      <c r="E456" s="36" t="s">
        <v>270</v>
      </c>
      <c r="F456" s="38" t="s">
        <v>266</v>
      </c>
      <c r="G456" s="39" t="s">
        <v>222</v>
      </c>
      <c r="I456" s="43" t="s">
        <v>1977</v>
      </c>
      <c r="J456" s="141"/>
      <c r="K456" s="152"/>
      <c r="L456" s="55" t="s">
        <v>1977</v>
      </c>
      <c r="M456" s="165"/>
      <c r="N456" s="179"/>
    </row>
    <row r="457" spans="2:21" ht="19.5" customHeight="1" x14ac:dyDescent="0.35">
      <c r="B457" s="68">
        <f t="shared" si="13"/>
        <v>434</v>
      </c>
      <c r="C457" s="10" t="s">
        <v>259</v>
      </c>
      <c r="D457" s="36" t="s">
        <v>223</v>
      </c>
      <c r="E457" s="36" t="s">
        <v>224</v>
      </c>
      <c r="F457" s="38" t="s">
        <v>266</v>
      </c>
      <c r="G457" s="39" t="s">
        <v>269</v>
      </c>
      <c r="I457" s="43" t="s">
        <v>1977</v>
      </c>
      <c r="J457" s="141"/>
      <c r="K457" s="152"/>
      <c r="L457" s="55"/>
      <c r="M457" s="165"/>
      <c r="N457" s="179"/>
    </row>
    <row r="458" spans="2:21" ht="19.5" customHeight="1" x14ac:dyDescent="0.35">
      <c r="B458" s="68">
        <f t="shared" si="13"/>
        <v>435</v>
      </c>
      <c r="C458" s="10" t="s">
        <v>260</v>
      </c>
      <c r="D458" s="36" t="s">
        <v>225</v>
      </c>
      <c r="E458" s="36" t="s">
        <v>226</v>
      </c>
      <c r="F458" s="38" t="s">
        <v>266</v>
      </c>
      <c r="G458" s="39" t="s">
        <v>227</v>
      </c>
      <c r="I458" s="43" t="s">
        <v>1977</v>
      </c>
      <c r="J458" s="140" t="s">
        <v>1977</v>
      </c>
      <c r="K458" s="151" t="s">
        <v>1977</v>
      </c>
      <c r="L458" s="55" t="s">
        <v>1977</v>
      </c>
      <c r="M458" s="164"/>
      <c r="N458" s="178"/>
    </row>
    <row r="459" spans="2:21" ht="19.5" customHeight="1" x14ac:dyDescent="0.35">
      <c r="B459" s="68">
        <f t="shared" si="13"/>
        <v>436</v>
      </c>
      <c r="C459" s="10" t="s">
        <v>261</v>
      </c>
      <c r="D459" s="36" t="s">
        <v>228</v>
      </c>
      <c r="E459" s="36" t="s">
        <v>229</v>
      </c>
      <c r="F459" s="38" t="s">
        <v>266</v>
      </c>
      <c r="G459" s="39" t="s">
        <v>230</v>
      </c>
      <c r="I459" s="43" t="s">
        <v>1977</v>
      </c>
      <c r="J459" s="140" t="s">
        <v>1977</v>
      </c>
      <c r="K459" s="152"/>
      <c r="L459" s="55" t="s">
        <v>1977</v>
      </c>
      <c r="M459" s="164" t="s">
        <v>1977</v>
      </c>
      <c r="N459" s="179" t="s">
        <v>1977</v>
      </c>
    </row>
    <row r="460" spans="2:21" ht="32.25" customHeight="1" x14ac:dyDescent="0.35">
      <c r="B460" s="68">
        <f t="shared" si="13"/>
        <v>437</v>
      </c>
      <c r="C460" s="11" t="s">
        <v>274</v>
      </c>
      <c r="D460" s="52" t="s">
        <v>271</v>
      </c>
      <c r="E460" s="52" t="s">
        <v>272</v>
      </c>
      <c r="F460" s="213" t="s">
        <v>275</v>
      </c>
      <c r="G460" s="59" t="s">
        <v>273</v>
      </c>
      <c r="I460" s="43" t="s">
        <v>1977</v>
      </c>
      <c r="J460" s="140" t="s">
        <v>1977</v>
      </c>
      <c r="K460" s="151" t="s">
        <v>1977</v>
      </c>
      <c r="L460" s="55" t="s">
        <v>1977</v>
      </c>
      <c r="M460" s="164" t="s">
        <v>1977</v>
      </c>
      <c r="N460" s="179" t="s">
        <v>1977</v>
      </c>
    </row>
    <row r="461" spans="2:21" ht="19.5" customHeight="1" x14ac:dyDescent="0.35">
      <c r="B461" s="68">
        <f t="shared" si="13"/>
        <v>438</v>
      </c>
      <c r="C461" s="10" t="s">
        <v>1912</v>
      </c>
      <c r="D461" s="5" t="s">
        <v>232</v>
      </c>
      <c r="E461" s="36" t="s">
        <v>279</v>
      </c>
      <c r="F461" s="19" t="s">
        <v>266</v>
      </c>
      <c r="G461" s="7" t="s">
        <v>233</v>
      </c>
      <c r="I461" s="43" t="s">
        <v>1977</v>
      </c>
      <c r="J461" s="141"/>
      <c r="K461" s="152"/>
      <c r="L461" s="55"/>
      <c r="M461" s="165"/>
      <c r="N461" s="179"/>
    </row>
    <row r="462" spans="2:21" ht="19.5" customHeight="1" x14ac:dyDescent="0.35">
      <c r="B462" s="68">
        <f t="shared" si="13"/>
        <v>439</v>
      </c>
      <c r="C462" s="10" t="s">
        <v>1912</v>
      </c>
      <c r="D462" s="5" t="s">
        <v>232</v>
      </c>
      <c r="E462" s="36" t="s">
        <v>234</v>
      </c>
      <c r="F462" s="38" t="s">
        <v>266</v>
      </c>
      <c r="G462" s="39" t="s">
        <v>235</v>
      </c>
      <c r="I462" s="43" t="s">
        <v>1977</v>
      </c>
      <c r="J462" s="141"/>
      <c r="K462" s="152"/>
      <c r="L462" s="55" t="s">
        <v>1977</v>
      </c>
      <c r="M462" s="165"/>
      <c r="N462" s="179"/>
    </row>
    <row r="463" spans="2:21" ht="19.5" customHeight="1" x14ac:dyDescent="0.35">
      <c r="B463" s="68">
        <f t="shared" si="13"/>
        <v>440</v>
      </c>
      <c r="C463" s="10" t="s">
        <v>1912</v>
      </c>
      <c r="D463" s="5" t="s">
        <v>232</v>
      </c>
      <c r="E463" s="36" t="s">
        <v>280</v>
      </c>
      <c r="F463" s="38" t="s">
        <v>266</v>
      </c>
      <c r="G463" s="39" t="s">
        <v>281</v>
      </c>
      <c r="I463" s="43" t="s">
        <v>1977</v>
      </c>
      <c r="J463" s="140" t="s">
        <v>1977</v>
      </c>
      <c r="K463" s="151" t="s">
        <v>1977</v>
      </c>
      <c r="L463" s="55" t="s">
        <v>1977</v>
      </c>
      <c r="M463" s="164" t="s">
        <v>1977</v>
      </c>
      <c r="N463" s="178" t="s">
        <v>1977</v>
      </c>
    </row>
    <row r="464" spans="2:21" ht="19.5" customHeight="1" x14ac:dyDescent="0.35">
      <c r="B464" s="68">
        <f t="shared" si="13"/>
        <v>441</v>
      </c>
      <c r="C464" s="10" t="s">
        <v>1912</v>
      </c>
      <c r="D464" s="5" t="s">
        <v>232</v>
      </c>
      <c r="E464" s="5" t="s">
        <v>231</v>
      </c>
      <c r="F464" s="19" t="s">
        <v>266</v>
      </c>
      <c r="G464" s="7" t="s">
        <v>236</v>
      </c>
      <c r="I464" s="43" t="s">
        <v>1977</v>
      </c>
      <c r="J464" s="141"/>
      <c r="K464" s="152"/>
      <c r="L464" s="55" t="s">
        <v>1977</v>
      </c>
      <c r="M464" s="165"/>
      <c r="N464" s="179"/>
    </row>
    <row r="465" spans="1:21" ht="19.5" customHeight="1" x14ac:dyDescent="0.35">
      <c r="B465" s="68">
        <f t="shared" si="13"/>
        <v>442</v>
      </c>
      <c r="C465" s="10" t="s">
        <v>1912</v>
      </c>
      <c r="D465" s="5" t="s">
        <v>232</v>
      </c>
      <c r="E465" s="5" t="s">
        <v>237</v>
      </c>
      <c r="F465" s="19" t="s">
        <v>266</v>
      </c>
      <c r="G465" s="7" t="s">
        <v>238</v>
      </c>
      <c r="I465" s="43" t="s">
        <v>1977</v>
      </c>
      <c r="J465" s="140" t="s">
        <v>1977</v>
      </c>
      <c r="K465" s="152"/>
      <c r="L465" s="55" t="s">
        <v>1977</v>
      </c>
      <c r="M465" s="164" t="s">
        <v>1977</v>
      </c>
      <c r="N465" s="179"/>
    </row>
    <row r="466" spans="1:21" ht="19.5" customHeight="1" x14ac:dyDescent="0.35">
      <c r="B466" s="68">
        <f t="shared" si="13"/>
        <v>443</v>
      </c>
      <c r="C466" s="10" t="s">
        <v>1912</v>
      </c>
      <c r="D466" s="5" t="s">
        <v>239</v>
      </c>
      <c r="E466" s="5" t="s">
        <v>240</v>
      </c>
      <c r="F466" s="19" t="s">
        <v>266</v>
      </c>
      <c r="G466" s="39" t="s">
        <v>241</v>
      </c>
      <c r="I466" s="43" t="s">
        <v>1977</v>
      </c>
      <c r="J466" s="140" t="s">
        <v>1977</v>
      </c>
      <c r="K466" s="152"/>
      <c r="L466" s="55" t="s">
        <v>1977</v>
      </c>
      <c r="M466" s="164" t="s">
        <v>1977</v>
      </c>
      <c r="N466" s="179"/>
    </row>
    <row r="467" spans="1:21" ht="19.5" customHeight="1" x14ac:dyDescent="0.35">
      <c r="B467" s="68">
        <f t="shared" si="13"/>
        <v>444</v>
      </c>
      <c r="C467" s="10" t="s">
        <v>262</v>
      </c>
      <c r="D467" s="5" t="s">
        <v>242</v>
      </c>
      <c r="E467" s="5" t="s">
        <v>243</v>
      </c>
      <c r="F467" s="19" t="s">
        <v>266</v>
      </c>
      <c r="G467" s="39" t="s">
        <v>2385</v>
      </c>
      <c r="I467" s="43"/>
      <c r="J467" s="140"/>
      <c r="K467" s="151"/>
      <c r="L467" s="55" t="s">
        <v>1977</v>
      </c>
      <c r="M467" s="164" t="s">
        <v>1977</v>
      </c>
      <c r="N467" s="178" t="s">
        <v>1977</v>
      </c>
    </row>
    <row r="468" spans="1:21" ht="19.5" customHeight="1" x14ac:dyDescent="0.35">
      <c r="B468" s="68">
        <f t="shared" si="13"/>
        <v>445</v>
      </c>
      <c r="C468" s="10" t="s">
        <v>262</v>
      </c>
      <c r="D468" s="5" t="s">
        <v>242</v>
      </c>
      <c r="E468" s="5" t="s">
        <v>244</v>
      </c>
      <c r="F468" s="19" t="s">
        <v>266</v>
      </c>
      <c r="G468" s="39" t="s">
        <v>245</v>
      </c>
      <c r="I468" s="43"/>
      <c r="J468" s="141"/>
      <c r="K468" s="152"/>
      <c r="L468" s="55" t="s">
        <v>1977</v>
      </c>
      <c r="M468" s="165"/>
      <c r="N468" s="179"/>
    </row>
    <row r="469" spans="1:21" ht="19.5" customHeight="1" x14ac:dyDescent="0.35">
      <c r="B469" s="68">
        <f t="shared" si="13"/>
        <v>446</v>
      </c>
      <c r="C469" s="10" t="s">
        <v>262</v>
      </c>
      <c r="D469" s="5" t="s">
        <v>242</v>
      </c>
      <c r="E469" s="5" t="s">
        <v>246</v>
      </c>
      <c r="F469" s="19" t="s">
        <v>266</v>
      </c>
      <c r="G469" s="39" t="s">
        <v>247</v>
      </c>
      <c r="I469" s="43"/>
      <c r="J469" s="140"/>
      <c r="K469" s="152"/>
      <c r="L469" s="55" t="s">
        <v>1977</v>
      </c>
      <c r="M469" s="164" t="s">
        <v>1977</v>
      </c>
      <c r="N469" s="179"/>
    </row>
    <row r="470" spans="1:21" ht="19.5" customHeight="1" x14ac:dyDescent="0.35">
      <c r="B470" s="68">
        <f t="shared" si="13"/>
        <v>447</v>
      </c>
      <c r="C470" s="221" t="s">
        <v>1912</v>
      </c>
      <c r="D470" s="36" t="s">
        <v>248</v>
      </c>
      <c r="E470" s="36" t="s">
        <v>2017</v>
      </c>
      <c r="F470" s="38" t="s">
        <v>266</v>
      </c>
      <c r="G470" s="39" t="s">
        <v>2517</v>
      </c>
      <c r="H470" s="205"/>
      <c r="I470" s="43" t="s">
        <v>1977</v>
      </c>
      <c r="J470" s="141"/>
      <c r="K470" s="152"/>
      <c r="L470" s="55"/>
      <c r="M470" s="164"/>
      <c r="N470" s="178"/>
    </row>
    <row r="471" spans="1:21" ht="19.5" customHeight="1" x14ac:dyDescent="0.35">
      <c r="B471" s="68">
        <f t="shared" si="13"/>
        <v>448</v>
      </c>
      <c r="C471" s="10" t="s">
        <v>1912</v>
      </c>
      <c r="D471" s="5" t="s">
        <v>248</v>
      </c>
      <c r="E471" s="5" t="s">
        <v>249</v>
      </c>
      <c r="F471" s="19" t="s">
        <v>266</v>
      </c>
      <c r="G471" s="7" t="s">
        <v>250</v>
      </c>
      <c r="I471" s="43" t="s">
        <v>1977</v>
      </c>
      <c r="J471" s="140" t="s">
        <v>1977</v>
      </c>
      <c r="K471" s="151" t="s">
        <v>1977</v>
      </c>
      <c r="L471" s="55" t="s">
        <v>1977</v>
      </c>
      <c r="M471" s="164" t="s">
        <v>1977</v>
      </c>
      <c r="N471" s="178" t="s">
        <v>1977</v>
      </c>
    </row>
    <row r="472" spans="1:21" ht="19.5" customHeight="1" x14ac:dyDescent="0.35">
      <c r="B472" s="68">
        <f t="shared" si="13"/>
        <v>449</v>
      </c>
      <c r="C472" s="10" t="s">
        <v>263</v>
      </c>
      <c r="D472" s="5" t="s">
        <v>251</v>
      </c>
      <c r="E472" s="36" t="s">
        <v>2386</v>
      </c>
      <c r="F472" s="19" t="s">
        <v>266</v>
      </c>
      <c r="G472" s="7" t="s">
        <v>252</v>
      </c>
      <c r="I472" s="43"/>
      <c r="J472" s="141"/>
      <c r="K472" s="152"/>
      <c r="L472" s="55" t="s">
        <v>1977</v>
      </c>
      <c r="M472" s="165"/>
      <c r="N472" s="179"/>
    </row>
    <row r="473" spans="1:21" ht="19.5" customHeight="1" thickBot="1" x14ac:dyDescent="0.4">
      <c r="B473" s="68">
        <f t="shared" si="13"/>
        <v>450</v>
      </c>
      <c r="C473" s="10" t="s">
        <v>264</v>
      </c>
      <c r="D473" s="5" t="s">
        <v>253</v>
      </c>
      <c r="E473" s="5" t="s">
        <v>254</v>
      </c>
      <c r="F473" s="19" t="s">
        <v>266</v>
      </c>
      <c r="G473" s="7" t="s">
        <v>255</v>
      </c>
      <c r="I473" s="44" t="s">
        <v>1977</v>
      </c>
      <c r="J473" s="143" t="s">
        <v>1977</v>
      </c>
      <c r="K473" s="154" t="s">
        <v>1977</v>
      </c>
      <c r="L473" s="56" t="s">
        <v>1977</v>
      </c>
      <c r="M473" s="167"/>
      <c r="N473" s="181"/>
    </row>
    <row r="474" spans="1:21" ht="19.5" customHeight="1" thickBot="1" x14ac:dyDescent="0.4">
      <c r="A474" s="204"/>
      <c r="B474" s="69"/>
      <c r="C474" s="12"/>
      <c r="D474" s="13"/>
      <c r="E474" s="13"/>
      <c r="F474" s="13"/>
      <c r="G474" s="14"/>
      <c r="I474" s="193" t="s">
        <v>1977</v>
      </c>
      <c r="J474" s="194" t="s">
        <v>1977</v>
      </c>
      <c r="K474" s="195" t="s">
        <v>1977</v>
      </c>
      <c r="L474" s="193" t="s">
        <v>1977</v>
      </c>
      <c r="M474" s="194" t="s">
        <v>1977</v>
      </c>
      <c r="N474" s="195" t="s">
        <v>1977</v>
      </c>
    </row>
    <row r="475" spans="1:21" ht="5.25" customHeight="1" thickBot="1" x14ac:dyDescent="0.4">
      <c r="I475" s="199" t="s">
        <v>1977</v>
      </c>
      <c r="J475" s="199" t="s">
        <v>1977</v>
      </c>
      <c r="K475" s="199" t="s">
        <v>1977</v>
      </c>
      <c r="L475" s="199" t="s">
        <v>1977</v>
      </c>
      <c r="M475" s="199" t="s">
        <v>1977</v>
      </c>
      <c r="N475" s="199" t="s">
        <v>1977</v>
      </c>
    </row>
    <row r="476" spans="1:21" ht="19.5" customHeight="1" thickBot="1" x14ac:dyDescent="0.4">
      <c r="B476" s="66"/>
      <c r="C476" s="24" t="s">
        <v>2258</v>
      </c>
      <c r="D476" s="16"/>
      <c r="E476" s="16"/>
      <c r="F476" s="16"/>
      <c r="G476" s="17"/>
      <c r="I476" s="193" t="s">
        <v>1977</v>
      </c>
      <c r="J476" s="194" t="s">
        <v>1977</v>
      </c>
      <c r="K476" s="195" t="s">
        <v>1977</v>
      </c>
      <c r="L476" s="193" t="s">
        <v>1977</v>
      </c>
      <c r="M476" s="194" t="s">
        <v>1977</v>
      </c>
      <c r="N476" s="195" t="s">
        <v>1977</v>
      </c>
      <c r="P476" s="57">
        <f t="shared" ref="P476:U476" si="14">COUNTIF(I478:I549, "■")</f>
        <v>72</v>
      </c>
      <c r="Q476" s="57">
        <f t="shared" si="14"/>
        <v>36</v>
      </c>
      <c r="R476" s="57">
        <f t="shared" si="14"/>
        <v>24</v>
      </c>
      <c r="S476" s="57">
        <f t="shared" si="14"/>
        <v>42</v>
      </c>
      <c r="T476" s="57">
        <f t="shared" si="14"/>
        <v>21</v>
      </c>
      <c r="U476" s="57">
        <f t="shared" si="14"/>
        <v>14</v>
      </c>
    </row>
    <row r="477" spans="1:21" ht="19.5" customHeight="1" thickBot="1" x14ac:dyDescent="0.4">
      <c r="B477" s="67" t="s">
        <v>214</v>
      </c>
      <c r="C477" s="33" t="s">
        <v>1917</v>
      </c>
      <c r="D477" s="34" t="s">
        <v>1918</v>
      </c>
      <c r="E477" s="34" t="s">
        <v>1919</v>
      </c>
      <c r="F477" s="34" t="s">
        <v>1920</v>
      </c>
      <c r="G477" s="35" t="s">
        <v>1921</v>
      </c>
      <c r="I477" s="196" t="s">
        <v>1977</v>
      </c>
      <c r="J477" s="197" t="s">
        <v>1977</v>
      </c>
      <c r="K477" s="198" t="s">
        <v>1977</v>
      </c>
      <c r="L477" s="196" t="s">
        <v>1977</v>
      </c>
      <c r="M477" s="197" t="s">
        <v>1977</v>
      </c>
      <c r="N477" s="198" t="s">
        <v>1977</v>
      </c>
    </row>
    <row r="478" spans="1:21" ht="19.5" customHeight="1" x14ac:dyDescent="0.35">
      <c r="B478" s="68">
        <f>B473+1</f>
        <v>451</v>
      </c>
      <c r="C478" s="25" t="s">
        <v>2259</v>
      </c>
      <c r="D478" s="216" t="s">
        <v>2147</v>
      </c>
      <c r="E478" s="216" t="s">
        <v>2148</v>
      </c>
      <c r="F478" s="217" t="s">
        <v>1887</v>
      </c>
      <c r="G478" s="74" t="s">
        <v>2285</v>
      </c>
      <c r="I478" s="45" t="s">
        <v>1977</v>
      </c>
      <c r="J478" s="145"/>
      <c r="K478" s="156"/>
      <c r="L478" s="54" t="s">
        <v>1977</v>
      </c>
      <c r="M478" s="169"/>
      <c r="N478" s="183"/>
    </row>
    <row r="479" spans="1:21" ht="19.5" customHeight="1" x14ac:dyDescent="0.35">
      <c r="B479" s="68">
        <f>B478+1</f>
        <v>452</v>
      </c>
      <c r="C479" s="10" t="s">
        <v>2275</v>
      </c>
      <c r="D479" s="36" t="s">
        <v>2149</v>
      </c>
      <c r="E479" s="36" t="s">
        <v>2150</v>
      </c>
      <c r="F479" s="38" t="s">
        <v>2084</v>
      </c>
      <c r="G479" s="39" t="s">
        <v>2286</v>
      </c>
      <c r="I479" s="43" t="s">
        <v>1977</v>
      </c>
      <c r="J479" s="141"/>
      <c r="K479" s="152"/>
      <c r="L479" s="55" t="s">
        <v>1977</v>
      </c>
      <c r="M479" s="165"/>
      <c r="N479" s="179"/>
    </row>
    <row r="480" spans="1:21" ht="19.5" customHeight="1" x14ac:dyDescent="0.35">
      <c r="B480" s="68">
        <f t="shared" ref="B480:B543" si="15">B479+1</f>
        <v>453</v>
      </c>
      <c r="C480" s="10" t="s">
        <v>2276</v>
      </c>
      <c r="D480" s="36" t="s">
        <v>2151</v>
      </c>
      <c r="E480" s="36" t="s">
        <v>2287</v>
      </c>
      <c r="F480" s="218" t="s">
        <v>2288</v>
      </c>
      <c r="G480" s="39" t="s">
        <v>2289</v>
      </c>
      <c r="I480" s="43" t="s">
        <v>1977</v>
      </c>
      <c r="J480" s="140" t="s">
        <v>1977</v>
      </c>
      <c r="K480" s="152"/>
      <c r="L480" s="55"/>
      <c r="M480" s="164"/>
      <c r="N480" s="179"/>
    </row>
    <row r="481" spans="2:14" ht="19.5" customHeight="1" x14ac:dyDescent="0.35">
      <c r="B481" s="68">
        <f t="shared" si="15"/>
        <v>454</v>
      </c>
      <c r="C481" s="10" t="s">
        <v>2277</v>
      </c>
      <c r="D481" s="36" t="s">
        <v>2152</v>
      </c>
      <c r="E481" s="36" t="s">
        <v>2153</v>
      </c>
      <c r="F481" s="38" t="s">
        <v>2084</v>
      </c>
      <c r="G481" s="39" t="s">
        <v>2154</v>
      </c>
      <c r="I481" s="43" t="s">
        <v>1977</v>
      </c>
      <c r="J481" s="140" t="s">
        <v>1977</v>
      </c>
      <c r="K481" s="151" t="s">
        <v>1977</v>
      </c>
      <c r="L481" s="55" t="s">
        <v>1977</v>
      </c>
      <c r="M481" s="164"/>
      <c r="N481" s="178"/>
    </row>
    <row r="482" spans="2:14" ht="19.5" customHeight="1" x14ac:dyDescent="0.35">
      <c r="B482" s="68">
        <f t="shared" si="15"/>
        <v>455</v>
      </c>
      <c r="C482" s="10" t="s">
        <v>1953</v>
      </c>
      <c r="D482" s="36" t="s">
        <v>2155</v>
      </c>
      <c r="E482" s="36" t="s">
        <v>2156</v>
      </c>
      <c r="F482" s="38" t="s">
        <v>2084</v>
      </c>
      <c r="G482" s="39" t="s">
        <v>2290</v>
      </c>
      <c r="I482" s="43" t="s">
        <v>1977</v>
      </c>
      <c r="J482" s="140" t="s">
        <v>1977</v>
      </c>
      <c r="K482" s="152"/>
      <c r="L482" s="55"/>
      <c r="M482" s="164"/>
      <c r="N482" s="179"/>
    </row>
    <row r="483" spans="2:14" ht="19.5" customHeight="1" x14ac:dyDescent="0.35">
      <c r="B483" s="68">
        <f t="shared" si="15"/>
        <v>456</v>
      </c>
      <c r="C483" s="10" t="s">
        <v>2260</v>
      </c>
      <c r="D483" s="36" t="s">
        <v>2157</v>
      </c>
      <c r="E483" s="36" t="s">
        <v>2158</v>
      </c>
      <c r="F483" s="38" t="s">
        <v>2084</v>
      </c>
      <c r="G483" s="39" t="s">
        <v>2291</v>
      </c>
      <c r="I483" s="43" t="s">
        <v>1977</v>
      </c>
      <c r="J483" s="140" t="s">
        <v>1977</v>
      </c>
      <c r="K483" s="151" t="s">
        <v>1977</v>
      </c>
      <c r="L483" s="55" t="s">
        <v>1977</v>
      </c>
      <c r="M483" s="164" t="s">
        <v>1977</v>
      </c>
      <c r="N483" s="178" t="s">
        <v>1977</v>
      </c>
    </row>
    <row r="484" spans="2:14" ht="19.5" customHeight="1" x14ac:dyDescent="0.35">
      <c r="B484" s="68">
        <f t="shared" si="15"/>
        <v>457</v>
      </c>
      <c r="C484" s="10" t="s">
        <v>1997</v>
      </c>
      <c r="D484" s="5" t="s">
        <v>2159</v>
      </c>
      <c r="E484" s="5" t="s">
        <v>751</v>
      </c>
      <c r="F484" s="19" t="s">
        <v>2084</v>
      </c>
      <c r="G484" s="7" t="s">
        <v>2160</v>
      </c>
      <c r="I484" s="43" t="s">
        <v>1977</v>
      </c>
      <c r="J484" s="140" t="s">
        <v>1977</v>
      </c>
      <c r="K484" s="152"/>
      <c r="L484" s="55" t="s">
        <v>1977</v>
      </c>
      <c r="M484" s="164"/>
      <c r="N484" s="179"/>
    </row>
    <row r="485" spans="2:14" ht="19.5" customHeight="1" x14ac:dyDescent="0.35">
      <c r="B485" s="68">
        <f t="shared" si="15"/>
        <v>458</v>
      </c>
      <c r="C485" s="10" t="s">
        <v>1997</v>
      </c>
      <c r="D485" s="5" t="s">
        <v>2161</v>
      </c>
      <c r="E485" s="37" t="s">
        <v>1932</v>
      </c>
      <c r="F485" s="19" t="s">
        <v>2084</v>
      </c>
      <c r="G485" s="39" t="s">
        <v>2162</v>
      </c>
      <c r="I485" s="43" t="s">
        <v>1977</v>
      </c>
      <c r="J485" s="141"/>
      <c r="K485" s="152"/>
      <c r="L485" s="55" t="s">
        <v>1977</v>
      </c>
      <c r="M485" s="165" t="s">
        <v>1977</v>
      </c>
      <c r="N485" s="179" t="s">
        <v>1977</v>
      </c>
    </row>
    <row r="486" spans="2:14" ht="19.5" customHeight="1" x14ac:dyDescent="0.35">
      <c r="B486" s="68">
        <f t="shared" si="15"/>
        <v>459</v>
      </c>
      <c r="C486" s="10" t="s">
        <v>2278</v>
      </c>
      <c r="D486" s="5" t="s">
        <v>2163</v>
      </c>
      <c r="E486" s="5" t="s">
        <v>2164</v>
      </c>
      <c r="F486" s="19" t="s">
        <v>2084</v>
      </c>
      <c r="G486" s="7" t="s">
        <v>2165</v>
      </c>
      <c r="I486" s="43" t="s">
        <v>1977</v>
      </c>
      <c r="J486" s="141"/>
      <c r="K486" s="152"/>
      <c r="L486" s="55"/>
      <c r="M486" s="165"/>
      <c r="N486" s="179"/>
    </row>
    <row r="487" spans="2:14" ht="19.5" customHeight="1" x14ac:dyDescent="0.35">
      <c r="B487" s="68">
        <f t="shared" si="15"/>
        <v>460</v>
      </c>
      <c r="C487" s="10" t="s">
        <v>2261</v>
      </c>
      <c r="D487" s="5" t="s">
        <v>2166</v>
      </c>
      <c r="E487" s="5" t="s">
        <v>2167</v>
      </c>
      <c r="F487" s="19" t="s">
        <v>2084</v>
      </c>
      <c r="G487" s="39" t="s">
        <v>2298</v>
      </c>
      <c r="I487" s="43" t="s">
        <v>1977</v>
      </c>
      <c r="J487" s="140" t="s">
        <v>1977</v>
      </c>
      <c r="K487" s="151" t="s">
        <v>1977</v>
      </c>
      <c r="L487" s="55" t="s">
        <v>1977</v>
      </c>
      <c r="M487" s="164"/>
      <c r="N487" s="178"/>
    </row>
    <row r="488" spans="2:14" ht="19.5" customHeight="1" x14ac:dyDescent="0.35">
      <c r="B488" s="68">
        <f t="shared" si="15"/>
        <v>461</v>
      </c>
      <c r="C488" s="10" t="s">
        <v>2275</v>
      </c>
      <c r="D488" s="5" t="s">
        <v>1888</v>
      </c>
      <c r="E488" s="244" t="s">
        <v>2341</v>
      </c>
      <c r="F488" s="19" t="s">
        <v>2084</v>
      </c>
      <c r="G488" s="39" t="s">
        <v>2300</v>
      </c>
      <c r="I488" s="43" t="s">
        <v>1977</v>
      </c>
      <c r="J488" s="141"/>
      <c r="K488" s="152"/>
      <c r="L488" s="55"/>
      <c r="M488" s="165"/>
      <c r="N488" s="179"/>
    </row>
    <row r="489" spans="2:14" ht="32.25" customHeight="1" x14ac:dyDescent="0.35">
      <c r="B489" s="68">
        <f t="shared" si="15"/>
        <v>462</v>
      </c>
      <c r="C489" s="11" t="s">
        <v>212</v>
      </c>
      <c r="D489" s="8" t="s">
        <v>2353</v>
      </c>
      <c r="E489" s="8" t="s">
        <v>211</v>
      </c>
      <c r="F489" s="23" t="s">
        <v>2295</v>
      </c>
      <c r="G489" s="9" t="s">
        <v>213</v>
      </c>
      <c r="I489" s="43" t="s">
        <v>1977</v>
      </c>
      <c r="J489" s="140" t="s">
        <v>1977</v>
      </c>
      <c r="K489" s="151" t="s">
        <v>1977</v>
      </c>
      <c r="L489" s="55"/>
      <c r="M489" s="164"/>
      <c r="N489" s="178"/>
    </row>
    <row r="490" spans="2:14" ht="19.5" customHeight="1" x14ac:dyDescent="0.35">
      <c r="B490" s="68">
        <f t="shared" si="15"/>
        <v>463</v>
      </c>
      <c r="C490" s="10" t="s">
        <v>2262</v>
      </c>
      <c r="D490" s="5" t="s">
        <v>2168</v>
      </c>
      <c r="E490" s="36" t="s">
        <v>2301</v>
      </c>
      <c r="F490" s="19" t="s">
        <v>2084</v>
      </c>
      <c r="G490" s="7" t="s">
        <v>2168</v>
      </c>
      <c r="I490" s="43" t="s">
        <v>1977</v>
      </c>
      <c r="J490" s="140" t="s">
        <v>1977</v>
      </c>
      <c r="K490" s="151" t="s">
        <v>1977</v>
      </c>
      <c r="L490" s="55" t="s">
        <v>1977</v>
      </c>
      <c r="M490" s="164"/>
      <c r="N490" s="178"/>
    </row>
    <row r="491" spans="2:14" ht="19.5" customHeight="1" x14ac:dyDescent="0.35">
      <c r="B491" s="68">
        <f t="shared" si="15"/>
        <v>464</v>
      </c>
      <c r="C491" s="10" t="s">
        <v>2519</v>
      </c>
      <c r="D491" s="36" t="s">
        <v>2254</v>
      </c>
      <c r="E491" s="36" t="s">
        <v>2255</v>
      </c>
      <c r="F491" s="217" t="s">
        <v>1887</v>
      </c>
      <c r="G491" s="59" t="s">
        <v>2518</v>
      </c>
      <c r="H491" s="205"/>
      <c r="I491" s="43" t="s">
        <v>1977</v>
      </c>
      <c r="J491" s="141"/>
      <c r="K491" s="152"/>
      <c r="L491" s="55"/>
      <c r="M491" s="165"/>
      <c r="N491" s="179"/>
    </row>
    <row r="492" spans="2:14" ht="19.5" customHeight="1" x14ac:dyDescent="0.35">
      <c r="B492" s="68">
        <f t="shared" si="15"/>
        <v>465</v>
      </c>
      <c r="C492" s="10" t="s">
        <v>2278</v>
      </c>
      <c r="D492" s="36" t="s">
        <v>2169</v>
      </c>
      <c r="E492" s="36" t="s">
        <v>2388</v>
      </c>
      <c r="F492" s="38" t="s">
        <v>2084</v>
      </c>
      <c r="G492" s="39" t="s">
        <v>2170</v>
      </c>
      <c r="I492" s="43" t="s">
        <v>1977</v>
      </c>
      <c r="J492" s="140" t="s">
        <v>1977</v>
      </c>
      <c r="K492" s="151" t="s">
        <v>1977</v>
      </c>
      <c r="L492" s="55" t="s">
        <v>1977</v>
      </c>
      <c r="M492" s="164" t="s">
        <v>1977</v>
      </c>
      <c r="N492" s="178" t="s">
        <v>1977</v>
      </c>
    </row>
    <row r="493" spans="2:14" ht="32.25" customHeight="1" x14ac:dyDescent="0.35">
      <c r="B493" s="68">
        <f t="shared" si="15"/>
        <v>466</v>
      </c>
      <c r="C493" s="11" t="s">
        <v>2294</v>
      </c>
      <c r="D493" s="52" t="s">
        <v>2292</v>
      </c>
      <c r="E493" s="52" t="s">
        <v>2293</v>
      </c>
      <c r="F493" s="23" t="s">
        <v>2295</v>
      </c>
      <c r="G493" s="9" t="s">
        <v>2387</v>
      </c>
      <c r="I493" s="43" t="s">
        <v>1977</v>
      </c>
      <c r="J493" s="141" t="s">
        <v>1976</v>
      </c>
      <c r="K493" s="152" t="s">
        <v>1976</v>
      </c>
      <c r="L493" s="55"/>
      <c r="M493" s="165"/>
      <c r="N493" s="179"/>
    </row>
    <row r="494" spans="2:14" ht="19.5" customHeight="1" x14ac:dyDescent="0.35">
      <c r="B494" s="68">
        <f t="shared" si="15"/>
        <v>467</v>
      </c>
      <c r="C494" s="10" t="s">
        <v>2262</v>
      </c>
      <c r="D494" s="36" t="s">
        <v>2171</v>
      </c>
      <c r="E494" s="36" t="s">
        <v>2172</v>
      </c>
      <c r="F494" s="38" t="s">
        <v>2084</v>
      </c>
      <c r="G494" s="39" t="s">
        <v>2302</v>
      </c>
      <c r="I494" s="43" t="s">
        <v>1977</v>
      </c>
      <c r="J494" s="140" t="s">
        <v>1977</v>
      </c>
      <c r="K494" s="151" t="s">
        <v>1977</v>
      </c>
      <c r="L494" s="55"/>
      <c r="M494" s="164"/>
      <c r="N494" s="178"/>
    </row>
    <row r="495" spans="2:14" ht="32.25" customHeight="1" x14ac:dyDescent="0.35">
      <c r="B495" s="68">
        <f t="shared" si="15"/>
        <v>468</v>
      </c>
      <c r="C495" s="11" t="s">
        <v>2306</v>
      </c>
      <c r="D495" s="52" t="s">
        <v>2303</v>
      </c>
      <c r="E495" s="52" t="s">
        <v>2304</v>
      </c>
      <c r="F495" s="64" t="s">
        <v>2295</v>
      </c>
      <c r="G495" s="39" t="s">
        <v>2305</v>
      </c>
      <c r="I495" s="43" t="s">
        <v>1977</v>
      </c>
      <c r="J495" s="140" t="s">
        <v>1977</v>
      </c>
      <c r="K495" s="151" t="s">
        <v>1977</v>
      </c>
      <c r="L495" s="55" t="s">
        <v>1977</v>
      </c>
      <c r="M495" s="164" t="s">
        <v>1977</v>
      </c>
      <c r="N495" s="178" t="s">
        <v>1977</v>
      </c>
    </row>
    <row r="496" spans="2:14" ht="19.5" customHeight="1" x14ac:dyDescent="0.35">
      <c r="B496" s="68">
        <f t="shared" si="15"/>
        <v>469</v>
      </c>
      <c r="C496" s="10" t="s">
        <v>2275</v>
      </c>
      <c r="D496" s="36" t="s">
        <v>2173</v>
      </c>
      <c r="E496" s="36" t="s">
        <v>1908</v>
      </c>
      <c r="F496" s="38" t="s">
        <v>1887</v>
      </c>
      <c r="G496" s="39" t="s">
        <v>2307</v>
      </c>
      <c r="I496" s="43" t="s">
        <v>1977</v>
      </c>
      <c r="J496" s="141"/>
      <c r="K496" s="152"/>
      <c r="L496" s="55" t="s">
        <v>1977</v>
      </c>
      <c r="M496" s="165"/>
      <c r="N496" s="179"/>
    </row>
    <row r="497" spans="2:14" ht="19.5" customHeight="1" x14ac:dyDescent="0.35">
      <c r="B497" s="68">
        <f t="shared" si="15"/>
        <v>470</v>
      </c>
      <c r="C497" s="10" t="s">
        <v>2279</v>
      </c>
      <c r="D497" s="36" t="s">
        <v>2174</v>
      </c>
      <c r="E497" s="36" t="s">
        <v>2175</v>
      </c>
      <c r="F497" s="38" t="s">
        <v>1887</v>
      </c>
      <c r="G497" s="39" t="s">
        <v>2308</v>
      </c>
      <c r="I497" s="43" t="s">
        <v>1977</v>
      </c>
      <c r="J497" s="140" t="s">
        <v>1977</v>
      </c>
      <c r="K497" s="151" t="s">
        <v>1977</v>
      </c>
      <c r="L497" s="55" t="s">
        <v>1977</v>
      </c>
      <c r="M497" s="164"/>
      <c r="N497" s="179"/>
    </row>
    <row r="498" spans="2:14" ht="19.5" customHeight="1" x14ac:dyDescent="0.35">
      <c r="B498" s="68">
        <f t="shared" si="15"/>
        <v>471</v>
      </c>
      <c r="C498" s="10" t="s">
        <v>2275</v>
      </c>
      <c r="D498" s="36" t="s">
        <v>2176</v>
      </c>
      <c r="E498" s="36" t="s">
        <v>2177</v>
      </c>
      <c r="F498" s="38" t="s">
        <v>2084</v>
      </c>
      <c r="G498" s="39" t="s">
        <v>2178</v>
      </c>
      <c r="I498" s="43" t="s">
        <v>1977</v>
      </c>
      <c r="J498" s="141" t="s">
        <v>1976</v>
      </c>
      <c r="K498" s="152"/>
      <c r="L498" s="55" t="s">
        <v>1977</v>
      </c>
      <c r="M498" s="165" t="s">
        <v>1977</v>
      </c>
      <c r="N498" s="179"/>
    </row>
    <row r="499" spans="2:14" ht="19.5" customHeight="1" x14ac:dyDescent="0.35">
      <c r="B499" s="68">
        <f t="shared" si="15"/>
        <v>472</v>
      </c>
      <c r="C499" s="10" t="s">
        <v>2047</v>
      </c>
      <c r="D499" s="36" t="s">
        <v>2179</v>
      </c>
      <c r="E499" s="37" t="s">
        <v>1932</v>
      </c>
      <c r="F499" s="38" t="s">
        <v>2084</v>
      </c>
      <c r="G499" s="39" t="s">
        <v>2313</v>
      </c>
      <c r="I499" s="43" t="s">
        <v>1977</v>
      </c>
      <c r="J499" s="140" t="s">
        <v>1977</v>
      </c>
      <c r="K499" s="152" t="s">
        <v>1976</v>
      </c>
      <c r="L499" s="55"/>
      <c r="M499" s="164"/>
      <c r="N499" s="179"/>
    </row>
    <row r="500" spans="2:14" ht="19.5" customHeight="1" x14ac:dyDescent="0.35">
      <c r="B500" s="68">
        <f t="shared" si="15"/>
        <v>473</v>
      </c>
      <c r="C500" s="10" t="s">
        <v>1997</v>
      </c>
      <c r="D500" s="36" t="s">
        <v>2180</v>
      </c>
      <c r="E500" s="36" t="s">
        <v>2314</v>
      </c>
      <c r="F500" s="38" t="s">
        <v>2084</v>
      </c>
      <c r="G500" s="39" t="s">
        <v>2181</v>
      </c>
      <c r="I500" s="43" t="s">
        <v>1977</v>
      </c>
      <c r="J500" s="140" t="s">
        <v>1977</v>
      </c>
      <c r="K500" s="152"/>
      <c r="L500" s="55" t="s">
        <v>1977</v>
      </c>
      <c r="M500" s="164"/>
      <c r="N500" s="179"/>
    </row>
    <row r="501" spans="2:14" ht="19.5" customHeight="1" x14ac:dyDescent="0.35">
      <c r="B501" s="68">
        <f t="shared" si="15"/>
        <v>474</v>
      </c>
      <c r="C501" s="10" t="s">
        <v>2002</v>
      </c>
      <c r="D501" s="36" t="s">
        <v>2182</v>
      </c>
      <c r="E501" s="36" t="s">
        <v>2183</v>
      </c>
      <c r="F501" s="38" t="s">
        <v>2084</v>
      </c>
      <c r="G501" s="39" t="s">
        <v>2315</v>
      </c>
      <c r="I501" s="43" t="s">
        <v>1977</v>
      </c>
      <c r="J501" s="140" t="s">
        <v>1977</v>
      </c>
      <c r="K501" s="151" t="s">
        <v>1977</v>
      </c>
      <c r="L501" s="55"/>
      <c r="M501" s="164"/>
      <c r="N501" s="178"/>
    </row>
    <row r="502" spans="2:14" ht="19.5" customHeight="1" x14ac:dyDescent="0.35">
      <c r="B502" s="68">
        <f t="shared" si="15"/>
        <v>475</v>
      </c>
      <c r="C502" s="221" t="s">
        <v>2521</v>
      </c>
      <c r="D502" s="36" t="s">
        <v>2481</v>
      </c>
      <c r="E502" s="36" t="s">
        <v>2227</v>
      </c>
      <c r="F502" s="38" t="s">
        <v>1887</v>
      </c>
      <c r="G502" s="39" t="s">
        <v>2520</v>
      </c>
      <c r="H502" s="205"/>
      <c r="I502" s="43" t="s">
        <v>1977</v>
      </c>
      <c r="J502" s="141"/>
      <c r="K502" s="152"/>
      <c r="L502" s="55"/>
      <c r="M502" s="165"/>
      <c r="N502" s="179"/>
    </row>
    <row r="503" spans="2:14" ht="19.5" customHeight="1" x14ac:dyDescent="0.35">
      <c r="B503" s="68">
        <f t="shared" si="15"/>
        <v>476</v>
      </c>
      <c r="C503" s="10" t="s">
        <v>2280</v>
      </c>
      <c r="D503" s="36" t="s">
        <v>2184</v>
      </c>
      <c r="E503" s="36" t="s">
        <v>2185</v>
      </c>
      <c r="F503" s="38" t="s">
        <v>2084</v>
      </c>
      <c r="G503" s="39" t="s">
        <v>2320</v>
      </c>
      <c r="I503" s="43" t="s">
        <v>1977</v>
      </c>
      <c r="J503" s="140" t="s">
        <v>1977</v>
      </c>
      <c r="K503" s="151" t="s">
        <v>1977</v>
      </c>
      <c r="L503" s="55" t="s">
        <v>1977</v>
      </c>
      <c r="M503" s="164"/>
      <c r="N503" s="178"/>
    </row>
    <row r="504" spans="2:14" ht="19.5" customHeight="1" x14ac:dyDescent="0.35">
      <c r="B504" s="68">
        <f t="shared" si="15"/>
        <v>477</v>
      </c>
      <c r="C504" s="10" t="s">
        <v>2274</v>
      </c>
      <c r="D504" s="36" t="s">
        <v>2256</v>
      </c>
      <c r="E504" s="36" t="s">
        <v>2257</v>
      </c>
      <c r="F504" s="38" t="s">
        <v>1887</v>
      </c>
      <c r="G504" s="39" t="s">
        <v>2256</v>
      </c>
      <c r="I504" s="43" t="s">
        <v>1977</v>
      </c>
      <c r="J504" s="141"/>
      <c r="K504" s="152"/>
      <c r="L504" s="55"/>
      <c r="M504" s="165"/>
      <c r="N504" s="179"/>
    </row>
    <row r="505" spans="2:14" ht="19.5" customHeight="1" x14ac:dyDescent="0.35">
      <c r="B505" s="68">
        <f t="shared" si="15"/>
        <v>478</v>
      </c>
      <c r="C505" s="10" t="s">
        <v>2275</v>
      </c>
      <c r="D505" s="36" t="s">
        <v>2186</v>
      </c>
      <c r="E505" s="36" t="s">
        <v>2185</v>
      </c>
      <c r="F505" s="38" t="s">
        <v>2084</v>
      </c>
      <c r="G505" s="39" t="s">
        <v>2321</v>
      </c>
      <c r="I505" s="43" t="s">
        <v>1977</v>
      </c>
      <c r="J505" s="141"/>
      <c r="K505" s="152"/>
      <c r="L505" s="55" t="s">
        <v>1977</v>
      </c>
      <c r="M505" s="165" t="s">
        <v>1977</v>
      </c>
      <c r="N505" s="179" t="s">
        <v>1977</v>
      </c>
    </row>
    <row r="506" spans="2:14" ht="19.5" customHeight="1" x14ac:dyDescent="0.35">
      <c r="B506" s="68">
        <f t="shared" si="15"/>
        <v>479</v>
      </c>
      <c r="C506" s="10" t="s">
        <v>2275</v>
      </c>
      <c r="D506" s="36" t="s">
        <v>2187</v>
      </c>
      <c r="E506" s="37" t="s">
        <v>1932</v>
      </c>
      <c r="F506" s="38" t="s">
        <v>2084</v>
      </c>
      <c r="G506" s="39" t="s">
        <v>2188</v>
      </c>
      <c r="I506" s="43" t="s">
        <v>1977</v>
      </c>
      <c r="J506" s="141"/>
      <c r="K506" s="152"/>
      <c r="L506" s="55" t="s">
        <v>1977</v>
      </c>
      <c r="M506" s="165"/>
      <c r="N506" s="179"/>
    </row>
    <row r="507" spans="2:14" ht="19.5" customHeight="1" x14ac:dyDescent="0.35">
      <c r="B507" s="68">
        <f t="shared" si="15"/>
        <v>480</v>
      </c>
      <c r="C507" s="10" t="s">
        <v>2265</v>
      </c>
      <c r="D507" s="36" t="s">
        <v>2189</v>
      </c>
      <c r="E507" s="36" t="s">
        <v>2190</v>
      </c>
      <c r="F507" s="38" t="s">
        <v>2084</v>
      </c>
      <c r="G507" s="39" t="s">
        <v>2322</v>
      </c>
      <c r="I507" s="43" t="s">
        <v>1977</v>
      </c>
      <c r="J507" s="140" t="s">
        <v>1977</v>
      </c>
      <c r="K507" s="151" t="s">
        <v>1977</v>
      </c>
      <c r="L507" s="55" t="s">
        <v>1977</v>
      </c>
      <c r="M507" s="164"/>
      <c r="N507" s="178"/>
    </row>
    <row r="508" spans="2:14" ht="19.5" customHeight="1" x14ac:dyDescent="0.35">
      <c r="B508" s="68">
        <f t="shared" si="15"/>
        <v>481</v>
      </c>
      <c r="C508" s="10" t="s">
        <v>2275</v>
      </c>
      <c r="D508" s="36" t="s">
        <v>2191</v>
      </c>
      <c r="E508" s="36" t="s">
        <v>2323</v>
      </c>
      <c r="F508" s="38" t="s">
        <v>2084</v>
      </c>
      <c r="G508" s="39" t="s">
        <v>2324</v>
      </c>
      <c r="I508" s="43" t="s">
        <v>1977</v>
      </c>
      <c r="J508" s="141"/>
      <c r="K508" s="152"/>
      <c r="L508" s="55" t="s">
        <v>1977</v>
      </c>
      <c r="M508" s="165"/>
      <c r="N508" s="179"/>
    </row>
    <row r="509" spans="2:14" ht="19.5" customHeight="1" x14ac:dyDescent="0.35">
      <c r="B509" s="68">
        <f t="shared" si="15"/>
        <v>482</v>
      </c>
      <c r="C509" s="10" t="s">
        <v>2266</v>
      </c>
      <c r="D509" s="36" t="s">
        <v>2192</v>
      </c>
      <c r="E509" s="36" t="s">
        <v>2193</v>
      </c>
      <c r="F509" s="38" t="s">
        <v>2084</v>
      </c>
      <c r="G509" s="39" t="s">
        <v>2192</v>
      </c>
      <c r="I509" s="43" t="s">
        <v>1977</v>
      </c>
      <c r="J509" s="140" t="s">
        <v>1977</v>
      </c>
      <c r="K509" s="151" t="s">
        <v>1977</v>
      </c>
      <c r="L509" s="55" t="s">
        <v>1977</v>
      </c>
      <c r="M509" s="164" t="s">
        <v>1977</v>
      </c>
      <c r="N509" s="178" t="s">
        <v>1977</v>
      </c>
    </row>
    <row r="510" spans="2:14" ht="19.5" customHeight="1" x14ac:dyDescent="0.35">
      <c r="B510" s="68">
        <f t="shared" si="15"/>
        <v>483</v>
      </c>
      <c r="C510" s="10" t="s">
        <v>1912</v>
      </c>
      <c r="D510" s="36" t="s">
        <v>2194</v>
      </c>
      <c r="E510" s="36" t="s">
        <v>2195</v>
      </c>
      <c r="F510" s="38" t="s">
        <v>1887</v>
      </c>
      <c r="G510" s="39" t="s">
        <v>2325</v>
      </c>
      <c r="I510" s="43" t="s">
        <v>1977</v>
      </c>
      <c r="J510" s="141"/>
      <c r="K510" s="152"/>
      <c r="L510" s="55"/>
      <c r="M510" s="165"/>
      <c r="N510" s="179"/>
    </row>
    <row r="511" spans="2:14" ht="19.5" customHeight="1" x14ac:dyDescent="0.35">
      <c r="B511" s="68">
        <f t="shared" si="15"/>
        <v>484</v>
      </c>
      <c r="C511" s="10" t="s">
        <v>1948</v>
      </c>
      <c r="D511" s="36" t="s">
        <v>1986</v>
      </c>
      <c r="E511" s="38" t="s">
        <v>2341</v>
      </c>
      <c r="F511" s="38" t="s">
        <v>2084</v>
      </c>
      <c r="G511" s="39" t="s">
        <v>2196</v>
      </c>
      <c r="I511" s="43" t="s">
        <v>1977</v>
      </c>
      <c r="J511" s="140" t="s">
        <v>1977</v>
      </c>
      <c r="K511" s="151" t="s">
        <v>1977</v>
      </c>
      <c r="L511" s="55" t="s">
        <v>1977</v>
      </c>
      <c r="M511" s="164" t="s">
        <v>1977</v>
      </c>
      <c r="N511" s="178" t="s">
        <v>1977</v>
      </c>
    </row>
    <row r="512" spans="2:14" ht="32.25" customHeight="1" x14ac:dyDescent="0.35">
      <c r="B512" s="68">
        <f t="shared" si="15"/>
        <v>485</v>
      </c>
      <c r="C512" s="11" t="s">
        <v>2392</v>
      </c>
      <c r="D512" s="52" t="s">
        <v>2390</v>
      </c>
      <c r="E512" s="52" t="s">
        <v>2391</v>
      </c>
      <c r="F512" s="64" t="s">
        <v>2295</v>
      </c>
      <c r="G512" s="59" t="s">
        <v>2393</v>
      </c>
      <c r="I512" s="43" t="s">
        <v>1977</v>
      </c>
      <c r="J512" s="141" t="s">
        <v>1976</v>
      </c>
      <c r="K512" s="152"/>
      <c r="L512" s="55" t="s">
        <v>1977</v>
      </c>
      <c r="M512" s="165"/>
      <c r="N512" s="179"/>
    </row>
    <row r="513" spans="2:14" ht="19.5" customHeight="1" x14ac:dyDescent="0.35">
      <c r="B513" s="68">
        <f t="shared" si="15"/>
        <v>486</v>
      </c>
      <c r="C513" s="10" t="s">
        <v>2002</v>
      </c>
      <c r="D513" s="36" t="s">
        <v>2197</v>
      </c>
      <c r="E513" s="36" t="s">
        <v>2198</v>
      </c>
      <c r="F513" s="38" t="s">
        <v>1887</v>
      </c>
      <c r="G513" s="39" t="s">
        <v>2326</v>
      </c>
      <c r="I513" s="43" t="s">
        <v>1977</v>
      </c>
      <c r="J513" s="141"/>
      <c r="K513" s="152"/>
      <c r="L513" s="55"/>
      <c r="M513" s="165"/>
      <c r="N513" s="179"/>
    </row>
    <row r="514" spans="2:14" ht="19.5" customHeight="1" x14ac:dyDescent="0.35">
      <c r="B514" s="68">
        <f t="shared" si="15"/>
        <v>487</v>
      </c>
      <c r="C514" s="10" t="s">
        <v>2262</v>
      </c>
      <c r="D514" s="36" t="s">
        <v>2199</v>
      </c>
      <c r="E514" s="225" t="s">
        <v>1932</v>
      </c>
      <c r="F514" s="38" t="s">
        <v>2084</v>
      </c>
      <c r="G514" s="39" t="s">
        <v>2200</v>
      </c>
      <c r="I514" s="43" t="s">
        <v>1977</v>
      </c>
      <c r="J514" s="140" t="s">
        <v>1977</v>
      </c>
      <c r="K514" s="151" t="s">
        <v>1977</v>
      </c>
      <c r="L514" s="55" t="s">
        <v>1977</v>
      </c>
      <c r="M514" s="164" t="s">
        <v>1977</v>
      </c>
      <c r="N514" s="178" t="s">
        <v>1977</v>
      </c>
    </row>
    <row r="515" spans="2:14" ht="19.5" customHeight="1" x14ac:dyDescent="0.35">
      <c r="B515" s="68">
        <f t="shared" si="15"/>
        <v>488</v>
      </c>
      <c r="C515" s="10" t="s">
        <v>1997</v>
      </c>
      <c r="D515" s="5" t="s">
        <v>2201</v>
      </c>
      <c r="E515" s="5" t="s">
        <v>2202</v>
      </c>
      <c r="F515" s="19" t="s">
        <v>2084</v>
      </c>
      <c r="G515" s="7" t="s">
        <v>2389</v>
      </c>
      <c r="I515" s="43" t="s">
        <v>1977</v>
      </c>
      <c r="J515" s="140" t="s">
        <v>1977</v>
      </c>
      <c r="K515" s="151" t="s">
        <v>1977</v>
      </c>
      <c r="L515" s="55" t="s">
        <v>1977</v>
      </c>
      <c r="M515" s="164" t="s">
        <v>1977</v>
      </c>
      <c r="N515" s="178" t="s">
        <v>1977</v>
      </c>
    </row>
    <row r="516" spans="2:14" ht="19.5" customHeight="1" x14ac:dyDescent="0.35">
      <c r="B516" s="68">
        <f t="shared" si="15"/>
        <v>489</v>
      </c>
      <c r="C516" s="221" t="s">
        <v>2521</v>
      </c>
      <c r="D516" s="36" t="s">
        <v>2482</v>
      </c>
      <c r="E516" s="36" t="s">
        <v>2522</v>
      </c>
      <c r="F516" s="38" t="s">
        <v>1887</v>
      </c>
      <c r="G516" s="59" t="s">
        <v>2523</v>
      </c>
      <c r="H516" s="205"/>
      <c r="I516" s="43" t="s">
        <v>1977</v>
      </c>
      <c r="J516" s="141"/>
      <c r="K516" s="152"/>
      <c r="L516" s="55"/>
      <c r="M516" s="165"/>
      <c r="N516" s="179"/>
    </row>
    <row r="517" spans="2:14" ht="19.5" customHeight="1" x14ac:dyDescent="0.35">
      <c r="B517" s="68">
        <f t="shared" si="15"/>
        <v>490</v>
      </c>
      <c r="C517" s="10" t="s">
        <v>2281</v>
      </c>
      <c r="D517" s="5" t="s">
        <v>2203</v>
      </c>
      <c r="E517" s="36" t="s">
        <v>2299</v>
      </c>
      <c r="F517" s="19" t="s">
        <v>2084</v>
      </c>
      <c r="G517" s="7" t="s">
        <v>2327</v>
      </c>
      <c r="I517" s="43" t="s">
        <v>1977</v>
      </c>
      <c r="J517" s="140" t="s">
        <v>1977</v>
      </c>
      <c r="K517" s="152"/>
      <c r="L517" s="55" t="s">
        <v>1977</v>
      </c>
      <c r="M517" s="164" t="s">
        <v>1977</v>
      </c>
      <c r="N517" s="179"/>
    </row>
    <row r="518" spans="2:14" ht="19.5" customHeight="1" x14ac:dyDescent="0.35">
      <c r="B518" s="68">
        <f t="shared" si="15"/>
        <v>491</v>
      </c>
      <c r="C518" s="10" t="s">
        <v>2282</v>
      </c>
      <c r="D518" s="36" t="s">
        <v>2204</v>
      </c>
      <c r="E518" s="38" t="s">
        <v>2341</v>
      </c>
      <c r="F518" s="38" t="s">
        <v>2084</v>
      </c>
      <c r="G518" s="39" t="s">
        <v>2204</v>
      </c>
      <c r="I518" s="43" t="s">
        <v>1977</v>
      </c>
      <c r="J518" s="140" t="s">
        <v>1977</v>
      </c>
      <c r="K518" s="151" t="s">
        <v>1977</v>
      </c>
      <c r="L518" s="55" t="s">
        <v>1977</v>
      </c>
      <c r="M518" s="164" t="s">
        <v>1977</v>
      </c>
      <c r="N518" s="178" t="s">
        <v>1977</v>
      </c>
    </row>
    <row r="519" spans="2:14" ht="19.5" customHeight="1" x14ac:dyDescent="0.35">
      <c r="B519" s="68">
        <f t="shared" si="15"/>
        <v>492</v>
      </c>
      <c r="C519" s="10" t="s">
        <v>2267</v>
      </c>
      <c r="D519" s="5" t="s">
        <v>2205</v>
      </c>
      <c r="E519" s="5" t="s">
        <v>2206</v>
      </c>
      <c r="F519" s="21" t="s">
        <v>2207</v>
      </c>
      <c r="G519" s="7" t="s">
        <v>2205</v>
      </c>
      <c r="I519" s="43" t="s">
        <v>1977</v>
      </c>
      <c r="J519" s="141"/>
      <c r="K519" s="152"/>
      <c r="L519" s="55" t="s">
        <v>1977</v>
      </c>
      <c r="M519" s="165"/>
      <c r="N519" s="179"/>
    </row>
    <row r="520" spans="2:14" ht="19.5" customHeight="1" x14ac:dyDescent="0.35">
      <c r="B520" s="68">
        <f t="shared" si="15"/>
        <v>493</v>
      </c>
      <c r="C520" s="10" t="s">
        <v>2283</v>
      </c>
      <c r="D520" s="5" t="s">
        <v>2208</v>
      </c>
      <c r="E520" s="5" t="s">
        <v>2209</v>
      </c>
      <c r="F520" s="19" t="s">
        <v>1887</v>
      </c>
      <c r="G520" s="39" t="s">
        <v>2328</v>
      </c>
      <c r="I520" s="43" t="s">
        <v>1977</v>
      </c>
      <c r="J520" s="140" t="s">
        <v>1977</v>
      </c>
      <c r="K520" s="152" t="s">
        <v>1976</v>
      </c>
      <c r="L520" s="55"/>
      <c r="M520" s="164"/>
      <c r="N520" s="179"/>
    </row>
    <row r="521" spans="2:14" ht="19.5" customHeight="1" x14ac:dyDescent="0.35">
      <c r="B521" s="68">
        <f t="shared" si="15"/>
        <v>494</v>
      </c>
      <c r="C521" s="10" t="s">
        <v>2278</v>
      </c>
      <c r="D521" s="5" t="s">
        <v>2210</v>
      </c>
      <c r="E521" s="5" t="s">
        <v>2211</v>
      </c>
      <c r="F521" s="19" t="s">
        <v>1887</v>
      </c>
      <c r="G521" s="7" t="s">
        <v>2329</v>
      </c>
      <c r="I521" s="43" t="s">
        <v>1977</v>
      </c>
      <c r="J521" s="140" t="s">
        <v>1977</v>
      </c>
      <c r="K521" s="152"/>
      <c r="L521" s="55" t="s">
        <v>1977</v>
      </c>
      <c r="M521" s="164" t="s">
        <v>1977</v>
      </c>
      <c r="N521" s="179"/>
    </row>
    <row r="522" spans="2:14" ht="19.5" customHeight="1" x14ac:dyDescent="0.35">
      <c r="B522" s="68">
        <f t="shared" si="15"/>
        <v>495</v>
      </c>
      <c r="C522" s="221" t="s">
        <v>2526</v>
      </c>
      <c r="D522" s="36" t="s">
        <v>2483</v>
      </c>
      <c r="E522" s="36" t="s">
        <v>2524</v>
      </c>
      <c r="F522" s="38" t="s">
        <v>1887</v>
      </c>
      <c r="G522" s="39" t="s">
        <v>2525</v>
      </c>
      <c r="H522" s="205"/>
      <c r="I522" s="43" t="s">
        <v>1977</v>
      </c>
      <c r="J522" s="141"/>
      <c r="K522" s="152"/>
      <c r="L522" s="55"/>
      <c r="M522" s="165"/>
      <c r="N522" s="179"/>
    </row>
    <row r="523" spans="2:14" ht="19.5" customHeight="1" x14ac:dyDescent="0.35">
      <c r="B523" s="68">
        <f t="shared" si="15"/>
        <v>496</v>
      </c>
      <c r="C523" s="221" t="s">
        <v>2047</v>
      </c>
      <c r="D523" s="36" t="s">
        <v>2032</v>
      </c>
      <c r="E523" s="36" t="s">
        <v>2212</v>
      </c>
      <c r="F523" s="38" t="s">
        <v>2084</v>
      </c>
      <c r="G523" s="39" t="s">
        <v>2213</v>
      </c>
      <c r="I523" s="43" t="s">
        <v>1977</v>
      </c>
      <c r="J523" s="140" t="s">
        <v>1977</v>
      </c>
      <c r="K523" s="151" t="s">
        <v>1977</v>
      </c>
      <c r="L523" s="55" t="s">
        <v>1977</v>
      </c>
      <c r="M523" s="164" t="s">
        <v>1977</v>
      </c>
      <c r="N523" s="178" t="s">
        <v>1977</v>
      </c>
    </row>
    <row r="524" spans="2:14" ht="32.25" customHeight="1" x14ac:dyDescent="0.35">
      <c r="B524" s="68">
        <f t="shared" si="15"/>
        <v>497</v>
      </c>
      <c r="C524" s="11" t="s">
        <v>2309</v>
      </c>
      <c r="D524" s="52" t="s">
        <v>2310</v>
      </c>
      <c r="E524" s="52" t="s">
        <v>2311</v>
      </c>
      <c r="F524" s="38" t="s">
        <v>1887</v>
      </c>
      <c r="G524" s="59" t="s">
        <v>2312</v>
      </c>
      <c r="I524" s="43" t="s">
        <v>1977</v>
      </c>
      <c r="J524" s="141" t="s">
        <v>1976</v>
      </c>
      <c r="K524" s="152"/>
      <c r="L524" s="55"/>
      <c r="M524" s="165"/>
      <c r="N524" s="179"/>
    </row>
    <row r="525" spans="2:14" ht="32.25" customHeight="1" x14ac:dyDescent="0.35">
      <c r="B525" s="68">
        <f t="shared" si="15"/>
        <v>498</v>
      </c>
      <c r="C525" s="220" t="s">
        <v>2332</v>
      </c>
      <c r="D525" s="52" t="s">
        <v>2330</v>
      </c>
      <c r="E525" s="52" t="s">
        <v>2331</v>
      </c>
      <c r="F525" s="64" t="s">
        <v>2295</v>
      </c>
      <c r="G525" s="59" t="s">
        <v>2333</v>
      </c>
      <c r="I525" s="43" t="s">
        <v>1977</v>
      </c>
      <c r="J525" s="141" t="s">
        <v>1976</v>
      </c>
      <c r="K525" s="152" t="s">
        <v>2214</v>
      </c>
      <c r="L525" s="55"/>
      <c r="M525" s="165"/>
      <c r="N525" s="179"/>
    </row>
    <row r="526" spans="2:14" ht="19.5" customHeight="1" x14ac:dyDescent="0.35">
      <c r="B526" s="68">
        <f t="shared" si="15"/>
        <v>499</v>
      </c>
      <c r="C526" s="10" t="s">
        <v>2284</v>
      </c>
      <c r="D526" s="5" t="s">
        <v>2215</v>
      </c>
      <c r="E526" s="5" t="s">
        <v>2216</v>
      </c>
      <c r="F526" s="19" t="s">
        <v>2084</v>
      </c>
      <c r="G526" s="39" t="s">
        <v>2334</v>
      </c>
      <c r="I526" s="43" t="s">
        <v>1977</v>
      </c>
      <c r="J526" s="141"/>
      <c r="K526" s="152"/>
      <c r="L526" s="55" t="s">
        <v>1977</v>
      </c>
      <c r="M526" s="165"/>
      <c r="N526" s="179"/>
    </row>
    <row r="527" spans="2:14" ht="32.25" customHeight="1" x14ac:dyDescent="0.35">
      <c r="B527" s="68">
        <f t="shared" si="15"/>
        <v>500</v>
      </c>
      <c r="C527" s="11" t="s">
        <v>2318</v>
      </c>
      <c r="D527" s="52" t="s">
        <v>2316</v>
      </c>
      <c r="E527" s="52" t="s">
        <v>2317</v>
      </c>
      <c r="F527" s="64" t="s">
        <v>2295</v>
      </c>
      <c r="G527" s="59" t="s">
        <v>2319</v>
      </c>
      <c r="I527" s="43" t="s">
        <v>1977</v>
      </c>
      <c r="J527" s="140" t="s">
        <v>1977</v>
      </c>
      <c r="K527" s="151" t="s">
        <v>1977</v>
      </c>
      <c r="L527" s="55" t="s">
        <v>1977</v>
      </c>
      <c r="M527" s="164"/>
      <c r="N527" s="179"/>
    </row>
    <row r="528" spans="2:14" ht="19.5" customHeight="1" x14ac:dyDescent="0.35">
      <c r="B528" s="68">
        <f t="shared" si="15"/>
        <v>501</v>
      </c>
      <c r="C528" s="10" t="s">
        <v>2275</v>
      </c>
      <c r="D528" s="5" t="s">
        <v>2217</v>
      </c>
      <c r="E528" s="5" t="s">
        <v>2218</v>
      </c>
      <c r="F528" s="19" t="s">
        <v>2084</v>
      </c>
      <c r="G528" s="7" t="s">
        <v>2219</v>
      </c>
      <c r="I528" s="43" t="s">
        <v>1977</v>
      </c>
      <c r="J528" s="140" t="s">
        <v>1977</v>
      </c>
      <c r="K528" s="151" t="s">
        <v>1977</v>
      </c>
      <c r="L528" s="55" t="s">
        <v>1977</v>
      </c>
      <c r="M528" s="164" t="s">
        <v>1977</v>
      </c>
      <c r="N528" s="178"/>
    </row>
    <row r="529" spans="2:14" ht="19.5" customHeight="1" x14ac:dyDescent="0.35">
      <c r="B529" s="68">
        <f t="shared" si="15"/>
        <v>502</v>
      </c>
      <c r="C529" s="10" t="s">
        <v>2005</v>
      </c>
      <c r="D529" s="36" t="s">
        <v>2220</v>
      </c>
      <c r="E529" s="36" t="s">
        <v>2418</v>
      </c>
      <c r="F529" s="38" t="s">
        <v>2084</v>
      </c>
      <c r="G529" s="39" t="s">
        <v>2394</v>
      </c>
      <c r="I529" s="43" t="s">
        <v>1977</v>
      </c>
      <c r="J529" s="140" t="s">
        <v>1977</v>
      </c>
      <c r="K529" s="152"/>
      <c r="L529" s="55" t="s">
        <v>1977</v>
      </c>
      <c r="M529" s="164" t="s">
        <v>1977</v>
      </c>
      <c r="N529" s="179"/>
    </row>
    <row r="530" spans="2:14" ht="32.25" customHeight="1" x14ac:dyDescent="0.35">
      <c r="B530" s="68">
        <f t="shared" si="15"/>
        <v>503</v>
      </c>
      <c r="C530" s="220" t="s">
        <v>2337</v>
      </c>
      <c r="D530" s="52" t="s">
        <v>2335</v>
      </c>
      <c r="E530" s="52" t="s">
        <v>2336</v>
      </c>
      <c r="F530" s="64" t="s">
        <v>2295</v>
      </c>
      <c r="G530" s="59" t="s">
        <v>2395</v>
      </c>
      <c r="I530" s="43" t="s">
        <v>1977</v>
      </c>
      <c r="J530" s="140" t="s">
        <v>1977</v>
      </c>
      <c r="K530" s="152"/>
      <c r="L530" s="55" t="s">
        <v>1977</v>
      </c>
      <c r="M530" s="164" t="s">
        <v>1977</v>
      </c>
      <c r="N530" s="179"/>
    </row>
    <row r="531" spans="2:14" ht="19.5" customHeight="1" x14ac:dyDescent="0.35">
      <c r="B531" s="68">
        <f t="shared" si="15"/>
        <v>504</v>
      </c>
      <c r="C531" s="221" t="s">
        <v>2284</v>
      </c>
      <c r="D531" s="36" t="s">
        <v>2221</v>
      </c>
      <c r="E531" s="36" t="s">
        <v>2222</v>
      </c>
      <c r="F531" s="38" t="s">
        <v>2084</v>
      </c>
      <c r="G531" s="39" t="s">
        <v>2338</v>
      </c>
      <c r="I531" s="43" t="s">
        <v>1977</v>
      </c>
      <c r="J531" s="141"/>
      <c r="K531" s="152"/>
      <c r="L531" s="55"/>
      <c r="M531" s="165"/>
      <c r="N531" s="179"/>
    </row>
    <row r="532" spans="2:14" ht="19.5" customHeight="1" x14ac:dyDescent="0.35">
      <c r="B532" s="68">
        <f t="shared" si="15"/>
        <v>505</v>
      </c>
      <c r="C532" s="10" t="s">
        <v>2269</v>
      </c>
      <c r="D532" s="5" t="s">
        <v>2223</v>
      </c>
      <c r="E532" s="5" t="s">
        <v>2224</v>
      </c>
      <c r="F532" s="19" t="s">
        <v>1887</v>
      </c>
      <c r="G532" s="7" t="s">
        <v>2225</v>
      </c>
      <c r="I532" s="43" t="s">
        <v>1977</v>
      </c>
      <c r="J532" s="140" t="s">
        <v>1977</v>
      </c>
      <c r="K532" s="152" t="s">
        <v>1976</v>
      </c>
      <c r="L532" s="55" t="s">
        <v>1977</v>
      </c>
      <c r="M532" s="164"/>
      <c r="N532" s="179"/>
    </row>
    <row r="533" spans="2:14" ht="19.5" customHeight="1" x14ac:dyDescent="0.35">
      <c r="B533" s="68">
        <f t="shared" si="15"/>
        <v>506</v>
      </c>
      <c r="C533" s="10" t="s">
        <v>2263</v>
      </c>
      <c r="D533" s="5" t="s">
        <v>2226</v>
      </c>
      <c r="E533" s="5" t="s">
        <v>2227</v>
      </c>
      <c r="F533" s="19" t="s">
        <v>2084</v>
      </c>
      <c r="G533" s="7" t="s">
        <v>2228</v>
      </c>
      <c r="I533" s="43" t="s">
        <v>1977</v>
      </c>
      <c r="J533" s="141"/>
      <c r="K533" s="152"/>
      <c r="L533" s="55"/>
      <c r="M533" s="165"/>
      <c r="N533" s="179"/>
    </row>
    <row r="534" spans="2:14" ht="19.5" customHeight="1" x14ac:dyDescent="0.35">
      <c r="B534" s="68">
        <f t="shared" si="15"/>
        <v>507</v>
      </c>
      <c r="C534" s="10" t="s">
        <v>2280</v>
      </c>
      <c r="D534" s="5" t="s">
        <v>2229</v>
      </c>
      <c r="E534" s="15" t="s">
        <v>1932</v>
      </c>
      <c r="F534" s="19" t="s">
        <v>2084</v>
      </c>
      <c r="G534" s="7" t="s">
        <v>2339</v>
      </c>
      <c r="I534" s="43" t="s">
        <v>1977</v>
      </c>
      <c r="J534" s="141"/>
      <c r="K534" s="152"/>
      <c r="L534" s="55"/>
      <c r="M534" s="165"/>
      <c r="N534" s="179"/>
    </row>
    <row r="535" spans="2:14" ht="19.5" customHeight="1" x14ac:dyDescent="0.35">
      <c r="B535" s="68">
        <f t="shared" si="15"/>
        <v>508</v>
      </c>
      <c r="C535" s="10" t="s">
        <v>2270</v>
      </c>
      <c r="D535" s="5" t="s">
        <v>2230</v>
      </c>
      <c r="E535" s="5" t="s">
        <v>2231</v>
      </c>
      <c r="F535" s="38" t="s">
        <v>2084</v>
      </c>
      <c r="G535" s="39" t="s">
        <v>2340</v>
      </c>
      <c r="I535" s="43" t="s">
        <v>1977</v>
      </c>
      <c r="J535" s="140" t="s">
        <v>1977</v>
      </c>
      <c r="K535" s="151" t="s">
        <v>1977</v>
      </c>
      <c r="L535" s="55" t="s">
        <v>1977</v>
      </c>
      <c r="M535" s="164" t="s">
        <v>1977</v>
      </c>
      <c r="N535" s="178" t="s">
        <v>1977</v>
      </c>
    </row>
    <row r="536" spans="2:14" ht="19.5" customHeight="1" x14ac:dyDescent="0.35">
      <c r="B536" s="68">
        <f t="shared" si="15"/>
        <v>509</v>
      </c>
      <c r="C536" s="10" t="s">
        <v>1945</v>
      </c>
      <c r="D536" s="5" t="s">
        <v>2232</v>
      </c>
      <c r="E536" s="5" t="s">
        <v>2233</v>
      </c>
      <c r="F536" s="38" t="s">
        <v>2084</v>
      </c>
      <c r="G536" s="39" t="s">
        <v>2234</v>
      </c>
      <c r="I536" s="43" t="s">
        <v>1977</v>
      </c>
      <c r="J536" s="141"/>
      <c r="K536" s="152"/>
      <c r="L536" s="55" t="s">
        <v>1977</v>
      </c>
      <c r="M536" s="165"/>
      <c r="N536" s="179"/>
    </row>
    <row r="537" spans="2:14" ht="19.5" customHeight="1" x14ac:dyDescent="0.35">
      <c r="B537" s="68">
        <f t="shared" si="15"/>
        <v>510</v>
      </c>
      <c r="C537" s="10" t="s">
        <v>2284</v>
      </c>
      <c r="D537" s="5" t="s">
        <v>1905</v>
      </c>
      <c r="E537" s="5" t="s">
        <v>1894</v>
      </c>
      <c r="F537" s="222" t="s">
        <v>2235</v>
      </c>
      <c r="G537" s="39" t="s">
        <v>2236</v>
      </c>
      <c r="I537" s="43" t="s">
        <v>1977</v>
      </c>
      <c r="J537" s="141"/>
      <c r="K537" s="152"/>
      <c r="L537" s="55"/>
      <c r="M537" s="165"/>
      <c r="N537" s="179"/>
    </row>
    <row r="538" spans="2:14" ht="19.5" customHeight="1" x14ac:dyDescent="0.35">
      <c r="B538" s="68">
        <f t="shared" si="15"/>
        <v>511</v>
      </c>
      <c r="C538" s="10" t="s">
        <v>2262</v>
      </c>
      <c r="D538" s="5" t="s">
        <v>2237</v>
      </c>
      <c r="E538" s="38" t="s">
        <v>2341</v>
      </c>
      <c r="F538" s="19" t="s">
        <v>1887</v>
      </c>
      <c r="G538" s="7" t="s">
        <v>2238</v>
      </c>
      <c r="I538" s="43" t="s">
        <v>1977</v>
      </c>
      <c r="J538" s="141"/>
      <c r="K538" s="152"/>
      <c r="L538" s="55" t="s">
        <v>1977</v>
      </c>
      <c r="M538" s="165"/>
      <c r="N538" s="179"/>
    </row>
    <row r="539" spans="2:14" ht="19.5" customHeight="1" x14ac:dyDescent="0.35">
      <c r="B539" s="68">
        <f t="shared" si="15"/>
        <v>512</v>
      </c>
      <c r="C539" s="10" t="s">
        <v>2528</v>
      </c>
      <c r="D539" s="36" t="s">
        <v>2484</v>
      </c>
      <c r="E539" s="245" t="s">
        <v>2164</v>
      </c>
      <c r="F539" s="38" t="s">
        <v>1887</v>
      </c>
      <c r="G539" s="39" t="s">
        <v>2527</v>
      </c>
      <c r="H539" s="205"/>
      <c r="I539" s="43" t="s">
        <v>1977</v>
      </c>
      <c r="J539" s="141"/>
      <c r="K539" s="152"/>
      <c r="L539" s="55"/>
      <c r="M539" s="165"/>
      <c r="N539" s="179"/>
    </row>
    <row r="540" spans="2:14" ht="19.5" customHeight="1" x14ac:dyDescent="0.35">
      <c r="B540" s="68">
        <f t="shared" si="15"/>
        <v>513</v>
      </c>
      <c r="C540" s="10" t="s">
        <v>2271</v>
      </c>
      <c r="D540" s="36" t="s">
        <v>2239</v>
      </c>
      <c r="E540" s="36" t="s">
        <v>2342</v>
      </c>
      <c r="F540" s="19" t="s">
        <v>1887</v>
      </c>
      <c r="G540" s="7" t="s">
        <v>2396</v>
      </c>
      <c r="I540" s="43" t="s">
        <v>1977</v>
      </c>
      <c r="J540" s="140" t="s">
        <v>1977</v>
      </c>
      <c r="K540" s="151" t="s">
        <v>1977</v>
      </c>
      <c r="L540" s="55" t="s">
        <v>1977</v>
      </c>
      <c r="M540" s="164" t="s">
        <v>1977</v>
      </c>
      <c r="N540" s="178" t="s">
        <v>1977</v>
      </c>
    </row>
    <row r="541" spans="2:14" ht="19.5" customHeight="1" x14ac:dyDescent="0.35">
      <c r="B541" s="68">
        <f t="shared" si="15"/>
        <v>514</v>
      </c>
      <c r="C541" s="10" t="s">
        <v>2271</v>
      </c>
      <c r="D541" s="5" t="s">
        <v>2240</v>
      </c>
      <c r="E541" s="5" t="s">
        <v>2241</v>
      </c>
      <c r="F541" s="19" t="s">
        <v>1887</v>
      </c>
      <c r="G541" s="39" t="s">
        <v>2343</v>
      </c>
      <c r="I541" s="43" t="s">
        <v>1977</v>
      </c>
      <c r="J541" s="140" t="s">
        <v>1977</v>
      </c>
      <c r="K541" s="151" t="s">
        <v>1977</v>
      </c>
      <c r="L541" s="55" t="s">
        <v>1977</v>
      </c>
      <c r="M541" s="164"/>
      <c r="N541" s="178"/>
    </row>
    <row r="542" spans="2:14" ht="19.5" customHeight="1" x14ac:dyDescent="0.35">
      <c r="B542" s="68">
        <f t="shared" si="15"/>
        <v>515</v>
      </c>
      <c r="C542" s="10" t="s">
        <v>2003</v>
      </c>
      <c r="D542" s="5" t="s">
        <v>2242</v>
      </c>
      <c r="E542" s="5" t="s">
        <v>2243</v>
      </c>
      <c r="F542" s="19" t="s">
        <v>1887</v>
      </c>
      <c r="G542" s="39" t="s">
        <v>2344</v>
      </c>
      <c r="I542" s="43" t="s">
        <v>1977</v>
      </c>
      <c r="J542" s="141"/>
      <c r="K542" s="152"/>
      <c r="L542" s="55"/>
      <c r="M542" s="165"/>
      <c r="N542" s="179"/>
    </row>
    <row r="543" spans="2:14" ht="32.25" customHeight="1" x14ac:dyDescent="0.35">
      <c r="B543" s="68">
        <f t="shared" si="15"/>
        <v>516</v>
      </c>
      <c r="C543" s="11" t="s">
        <v>2337</v>
      </c>
      <c r="D543" s="8" t="s">
        <v>2346</v>
      </c>
      <c r="E543" s="8" t="s">
        <v>2345</v>
      </c>
      <c r="F543" s="23" t="s">
        <v>2295</v>
      </c>
      <c r="G543" s="59" t="s">
        <v>2347</v>
      </c>
      <c r="I543" s="43" t="s">
        <v>1977</v>
      </c>
      <c r="J543" s="141" t="s">
        <v>1976</v>
      </c>
      <c r="K543" s="152" t="s">
        <v>1976</v>
      </c>
      <c r="L543" s="55"/>
      <c r="M543" s="165"/>
      <c r="N543" s="179"/>
    </row>
    <row r="544" spans="2:14" ht="32.25" customHeight="1" x14ac:dyDescent="0.35">
      <c r="B544" s="68">
        <f t="shared" ref="B544:B549" si="16">B543+1</f>
        <v>517</v>
      </c>
      <c r="C544" s="11" t="s">
        <v>2309</v>
      </c>
      <c r="D544" s="8" t="s">
        <v>2348</v>
      </c>
      <c r="E544" s="8" t="s">
        <v>2349</v>
      </c>
      <c r="F544" s="20" t="s">
        <v>2140</v>
      </c>
      <c r="G544" s="9" t="s">
        <v>2350</v>
      </c>
      <c r="I544" s="43" t="s">
        <v>1977</v>
      </c>
      <c r="J544" s="140" t="s">
        <v>1977</v>
      </c>
      <c r="K544" s="152"/>
      <c r="L544" s="55" t="s">
        <v>1977</v>
      </c>
      <c r="M544" s="164" t="s">
        <v>1977</v>
      </c>
      <c r="N544" s="179"/>
    </row>
    <row r="545" spans="1:21" ht="19.5" customHeight="1" x14ac:dyDescent="0.35">
      <c r="B545" s="68">
        <f t="shared" si="16"/>
        <v>518</v>
      </c>
      <c r="C545" s="10" t="s">
        <v>2284</v>
      </c>
      <c r="D545" s="5" t="s">
        <v>1909</v>
      </c>
      <c r="E545" s="5" t="s">
        <v>2244</v>
      </c>
      <c r="F545" s="19" t="s">
        <v>1887</v>
      </c>
      <c r="G545" s="7" t="s">
        <v>2351</v>
      </c>
      <c r="I545" s="43" t="s">
        <v>1977</v>
      </c>
      <c r="J545" s="141"/>
      <c r="K545" s="152"/>
      <c r="L545" s="55"/>
      <c r="M545" s="165"/>
      <c r="N545" s="179"/>
    </row>
    <row r="546" spans="1:21" ht="19.5" customHeight="1" x14ac:dyDescent="0.35">
      <c r="B546" s="68">
        <f t="shared" si="16"/>
        <v>519</v>
      </c>
      <c r="C546" s="10" t="s">
        <v>2272</v>
      </c>
      <c r="D546" s="36" t="s">
        <v>2245</v>
      </c>
      <c r="E546" s="36" t="s">
        <v>2397</v>
      </c>
      <c r="F546" s="19" t="s">
        <v>2084</v>
      </c>
      <c r="G546" s="7" t="s">
        <v>2246</v>
      </c>
      <c r="I546" s="43" t="s">
        <v>1977</v>
      </c>
      <c r="J546" s="141"/>
      <c r="K546" s="152"/>
      <c r="L546" s="55"/>
      <c r="M546" s="165"/>
      <c r="N546" s="179"/>
    </row>
    <row r="547" spans="1:21" ht="19.5" customHeight="1" x14ac:dyDescent="0.35">
      <c r="B547" s="68">
        <f t="shared" si="16"/>
        <v>520</v>
      </c>
      <c r="C547" s="71" t="s">
        <v>2273</v>
      </c>
      <c r="D547" s="5" t="s">
        <v>2247</v>
      </c>
      <c r="E547" s="5" t="s">
        <v>2250</v>
      </c>
      <c r="F547" s="19" t="s">
        <v>1887</v>
      </c>
      <c r="G547" s="7" t="s">
        <v>2352</v>
      </c>
      <c r="I547" s="43" t="s">
        <v>1977</v>
      </c>
      <c r="J547" s="141"/>
      <c r="K547" s="152"/>
      <c r="L547" s="55"/>
      <c r="M547" s="165"/>
      <c r="N547" s="179"/>
    </row>
    <row r="548" spans="1:21" ht="19.5" customHeight="1" x14ac:dyDescent="0.35">
      <c r="B548" s="68">
        <f t="shared" si="16"/>
        <v>521</v>
      </c>
      <c r="C548" s="10" t="s">
        <v>2273</v>
      </c>
      <c r="D548" s="5" t="s">
        <v>2247</v>
      </c>
      <c r="E548" s="5" t="s">
        <v>2248</v>
      </c>
      <c r="F548" s="19" t="s">
        <v>2084</v>
      </c>
      <c r="G548" s="7" t="s">
        <v>2249</v>
      </c>
      <c r="I548" s="43" t="s">
        <v>1977</v>
      </c>
      <c r="J548" s="141"/>
      <c r="K548" s="152"/>
      <c r="L548" s="55"/>
      <c r="M548" s="165"/>
      <c r="N548" s="179"/>
    </row>
    <row r="549" spans="1:21" ht="19.5" customHeight="1" thickBot="1" x14ac:dyDescent="0.4">
      <c r="B549" s="68">
        <f t="shared" si="16"/>
        <v>522</v>
      </c>
      <c r="C549" s="10" t="s">
        <v>1946</v>
      </c>
      <c r="D549" s="5" t="s">
        <v>2251</v>
      </c>
      <c r="E549" s="5" t="s">
        <v>2252</v>
      </c>
      <c r="F549" s="19" t="s">
        <v>2084</v>
      </c>
      <c r="G549" s="7" t="s">
        <v>2253</v>
      </c>
      <c r="I549" s="43" t="s">
        <v>1977</v>
      </c>
      <c r="J549" s="140" t="s">
        <v>1977</v>
      </c>
      <c r="K549" s="151" t="s">
        <v>1977</v>
      </c>
      <c r="L549" s="55" t="s">
        <v>1977</v>
      </c>
      <c r="M549" s="164" t="s">
        <v>1977</v>
      </c>
      <c r="N549" s="178" t="s">
        <v>1977</v>
      </c>
    </row>
    <row r="550" spans="1:21" ht="19.5" customHeight="1" thickBot="1" x14ac:dyDescent="0.4">
      <c r="A550" s="204"/>
      <c r="B550" s="69"/>
      <c r="C550" s="12"/>
      <c r="D550" s="13"/>
      <c r="E550" s="13"/>
      <c r="F550" s="13"/>
      <c r="G550" s="14"/>
      <c r="I550" s="193" t="s">
        <v>1977</v>
      </c>
      <c r="J550" s="194" t="s">
        <v>1977</v>
      </c>
      <c r="K550" s="195" t="s">
        <v>1977</v>
      </c>
      <c r="L550" s="193" t="s">
        <v>1977</v>
      </c>
      <c r="M550" s="194" t="s">
        <v>1977</v>
      </c>
      <c r="N550" s="195" t="s">
        <v>1977</v>
      </c>
    </row>
    <row r="551" spans="1:21" ht="5.25" customHeight="1" thickBot="1" x14ac:dyDescent="0.4">
      <c r="I551" s="199" t="s">
        <v>1977</v>
      </c>
      <c r="J551" s="199" t="s">
        <v>1977</v>
      </c>
      <c r="K551" s="199" t="s">
        <v>1977</v>
      </c>
      <c r="L551" s="199" t="s">
        <v>1977</v>
      </c>
      <c r="M551" s="199" t="s">
        <v>1977</v>
      </c>
      <c r="N551" s="199" t="s">
        <v>1977</v>
      </c>
    </row>
    <row r="552" spans="1:21" ht="19.5" customHeight="1" thickBot="1" x14ac:dyDescent="0.4">
      <c r="B552" s="66"/>
      <c r="C552" s="24" t="s">
        <v>2146</v>
      </c>
      <c r="D552" s="16"/>
      <c r="E552" s="16"/>
      <c r="F552" s="16"/>
      <c r="G552" s="17"/>
      <c r="I552" s="193" t="s">
        <v>1977</v>
      </c>
      <c r="J552" s="194" t="s">
        <v>1977</v>
      </c>
      <c r="K552" s="195" t="s">
        <v>1977</v>
      </c>
      <c r="L552" s="193" t="s">
        <v>1977</v>
      </c>
      <c r="M552" s="194" t="s">
        <v>1977</v>
      </c>
      <c r="N552" s="195" t="s">
        <v>1977</v>
      </c>
      <c r="P552" s="57">
        <f t="shared" ref="P552:U552" si="17">COUNTIF(I554:I574, "■")</f>
        <v>18</v>
      </c>
      <c r="Q552" s="57">
        <f t="shared" si="17"/>
        <v>9</v>
      </c>
      <c r="R552" s="57">
        <f t="shared" si="17"/>
        <v>6</v>
      </c>
      <c r="S552" s="57">
        <f t="shared" si="17"/>
        <v>18</v>
      </c>
      <c r="T552" s="57">
        <f t="shared" si="17"/>
        <v>9</v>
      </c>
      <c r="U552" s="57">
        <f t="shared" si="17"/>
        <v>6</v>
      </c>
    </row>
    <row r="553" spans="1:21" ht="19.5" customHeight="1" thickBot="1" x14ac:dyDescent="0.4">
      <c r="B553" s="67" t="s">
        <v>214</v>
      </c>
      <c r="C553" s="33" t="s">
        <v>1917</v>
      </c>
      <c r="D553" s="34" t="s">
        <v>1918</v>
      </c>
      <c r="E553" s="34" t="s">
        <v>1919</v>
      </c>
      <c r="F553" s="34" t="s">
        <v>1920</v>
      </c>
      <c r="G553" s="35" t="s">
        <v>1921</v>
      </c>
      <c r="I553" s="196" t="s">
        <v>1977</v>
      </c>
      <c r="J553" s="197" t="s">
        <v>1977</v>
      </c>
      <c r="K553" s="198" t="s">
        <v>1977</v>
      </c>
      <c r="L553" s="196" t="s">
        <v>1977</v>
      </c>
      <c r="M553" s="197" t="s">
        <v>1977</v>
      </c>
      <c r="N553" s="198" t="s">
        <v>1977</v>
      </c>
    </row>
    <row r="554" spans="1:21" ht="19.5" customHeight="1" x14ac:dyDescent="0.35">
      <c r="B554" s="68">
        <f>B549+1</f>
        <v>523</v>
      </c>
      <c r="C554" s="25" t="s">
        <v>2051</v>
      </c>
      <c r="D554" s="26" t="s">
        <v>2085</v>
      </c>
      <c r="E554" s="26" t="s">
        <v>2086</v>
      </c>
      <c r="F554" s="29" t="s">
        <v>2087</v>
      </c>
      <c r="G554" s="28" t="s">
        <v>2088</v>
      </c>
      <c r="I554" s="45" t="s">
        <v>1977</v>
      </c>
      <c r="J554" s="145"/>
      <c r="K554" s="156"/>
      <c r="L554" s="54" t="s">
        <v>1977</v>
      </c>
      <c r="M554" s="168"/>
      <c r="N554" s="182"/>
    </row>
    <row r="555" spans="1:21" ht="32.25" customHeight="1" x14ac:dyDescent="0.35">
      <c r="B555" s="68">
        <f>B554+1</f>
        <v>524</v>
      </c>
      <c r="C555" s="11" t="s">
        <v>2139</v>
      </c>
      <c r="D555" s="52" t="s">
        <v>2137</v>
      </c>
      <c r="E555" s="52" t="s">
        <v>2138</v>
      </c>
      <c r="F555" s="20" t="s">
        <v>2140</v>
      </c>
      <c r="G555" s="9" t="s">
        <v>2141</v>
      </c>
      <c r="I555" s="43" t="s">
        <v>1977</v>
      </c>
      <c r="J555" s="140" t="s">
        <v>1977</v>
      </c>
      <c r="K555" s="152" t="s">
        <v>1976</v>
      </c>
      <c r="L555" s="55" t="s">
        <v>1977</v>
      </c>
      <c r="M555" s="164" t="s">
        <v>1977</v>
      </c>
      <c r="N555" s="179" t="s">
        <v>1977</v>
      </c>
    </row>
    <row r="556" spans="1:21" ht="19.5" customHeight="1" x14ac:dyDescent="0.35">
      <c r="B556" s="68">
        <f t="shared" ref="B556:B574" si="18">B555+1</f>
        <v>525</v>
      </c>
      <c r="C556" s="10" t="s">
        <v>2051</v>
      </c>
      <c r="D556" s="36" t="s">
        <v>2131</v>
      </c>
      <c r="E556" s="36" t="s">
        <v>2132</v>
      </c>
      <c r="F556" s="72" t="s">
        <v>2130</v>
      </c>
      <c r="G556" s="39" t="s">
        <v>2133</v>
      </c>
      <c r="I556" s="43" t="s">
        <v>1977</v>
      </c>
      <c r="J556" s="140" t="s">
        <v>1977</v>
      </c>
      <c r="K556" s="151" t="s">
        <v>1977</v>
      </c>
      <c r="L556" s="55" t="s">
        <v>1977</v>
      </c>
      <c r="M556" s="164" t="s">
        <v>1977</v>
      </c>
      <c r="N556" s="178" t="s">
        <v>1977</v>
      </c>
    </row>
    <row r="557" spans="1:21" ht="19.5" customHeight="1" x14ac:dyDescent="0.35">
      <c r="B557" s="68">
        <f t="shared" si="18"/>
        <v>526</v>
      </c>
      <c r="C557" s="10" t="s">
        <v>2051</v>
      </c>
      <c r="D557" s="5" t="s">
        <v>2089</v>
      </c>
      <c r="E557" s="5" t="s">
        <v>2090</v>
      </c>
      <c r="F557" s="6" t="s">
        <v>2091</v>
      </c>
      <c r="G557" s="39" t="s">
        <v>2134</v>
      </c>
      <c r="I557" s="43" t="s">
        <v>1977</v>
      </c>
      <c r="J557" s="141" t="s">
        <v>1976</v>
      </c>
      <c r="K557" s="152"/>
      <c r="L557" s="55" t="s">
        <v>1977</v>
      </c>
      <c r="M557" s="165" t="s">
        <v>1977</v>
      </c>
      <c r="N557" s="179"/>
    </row>
    <row r="558" spans="1:21" ht="19.5" customHeight="1" x14ac:dyDescent="0.35">
      <c r="B558" s="68">
        <f t="shared" si="18"/>
        <v>527</v>
      </c>
      <c r="C558" s="10" t="s">
        <v>2051</v>
      </c>
      <c r="D558" s="5" t="s">
        <v>2063</v>
      </c>
      <c r="E558" s="5" t="s">
        <v>2092</v>
      </c>
      <c r="F558" s="19" t="s">
        <v>1887</v>
      </c>
      <c r="G558" s="7" t="s">
        <v>2093</v>
      </c>
      <c r="I558" s="43" t="s">
        <v>1977</v>
      </c>
      <c r="J558" s="140" t="s">
        <v>1977</v>
      </c>
      <c r="K558" s="151" t="s">
        <v>1977</v>
      </c>
      <c r="L558" s="55" t="s">
        <v>1977</v>
      </c>
      <c r="M558" s="164" t="s">
        <v>1977</v>
      </c>
      <c r="N558" s="178" t="s">
        <v>1977</v>
      </c>
    </row>
    <row r="559" spans="1:21" ht="19.5" customHeight="1" x14ac:dyDescent="0.35">
      <c r="B559" s="68">
        <f t="shared" si="18"/>
        <v>528</v>
      </c>
      <c r="C559" s="10" t="s">
        <v>2051</v>
      </c>
      <c r="D559" s="5" t="s">
        <v>2094</v>
      </c>
      <c r="E559" s="5" t="s">
        <v>2095</v>
      </c>
      <c r="F559" s="6" t="s">
        <v>2096</v>
      </c>
      <c r="G559" s="7" t="s">
        <v>2097</v>
      </c>
      <c r="I559" s="43" t="s">
        <v>1977</v>
      </c>
      <c r="J559" s="141"/>
      <c r="K559" s="152"/>
      <c r="L559" s="55"/>
      <c r="M559" s="165"/>
      <c r="N559" s="179"/>
    </row>
    <row r="560" spans="1:21" ht="19.5" customHeight="1" x14ac:dyDescent="0.35">
      <c r="B560" s="68">
        <f t="shared" si="18"/>
        <v>529</v>
      </c>
      <c r="C560" s="10" t="s">
        <v>2051</v>
      </c>
      <c r="D560" s="5" t="s">
        <v>2098</v>
      </c>
      <c r="E560" s="5" t="s">
        <v>2099</v>
      </c>
      <c r="F560" s="6" t="s">
        <v>2100</v>
      </c>
      <c r="G560" s="7" t="s">
        <v>2135</v>
      </c>
      <c r="I560" s="43" t="s">
        <v>1977</v>
      </c>
      <c r="J560" s="141"/>
      <c r="K560" s="152"/>
      <c r="L560" s="55" t="s">
        <v>1977</v>
      </c>
      <c r="M560" s="165"/>
      <c r="N560" s="179"/>
    </row>
    <row r="561" spans="1:14" ht="19.5" customHeight="1" x14ac:dyDescent="0.35">
      <c r="B561" s="68">
        <f t="shared" si="18"/>
        <v>530</v>
      </c>
      <c r="C561" s="10" t="s">
        <v>2051</v>
      </c>
      <c r="D561" s="5" t="s">
        <v>2101</v>
      </c>
      <c r="E561" s="5" t="s">
        <v>2102</v>
      </c>
      <c r="F561" s="19" t="s">
        <v>2084</v>
      </c>
      <c r="G561" s="7" t="s">
        <v>2136</v>
      </c>
      <c r="I561" s="43" t="s">
        <v>1977</v>
      </c>
      <c r="J561" s="140" t="s">
        <v>1977</v>
      </c>
      <c r="K561" s="151" t="s">
        <v>1977</v>
      </c>
      <c r="L561" s="55" t="s">
        <v>1977</v>
      </c>
      <c r="M561" s="164" t="s">
        <v>1977</v>
      </c>
      <c r="N561" s="178" t="s">
        <v>1977</v>
      </c>
    </row>
    <row r="562" spans="1:14" ht="19.5" customHeight="1" x14ac:dyDescent="0.35">
      <c r="B562" s="68">
        <f t="shared" si="18"/>
        <v>531</v>
      </c>
      <c r="C562" s="10" t="s">
        <v>2051</v>
      </c>
      <c r="D562" s="5" t="s">
        <v>2103</v>
      </c>
      <c r="E562" s="5" t="s">
        <v>2064</v>
      </c>
      <c r="F562" s="19" t="s">
        <v>1887</v>
      </c>
      <c r="G562" s="39" t="s">
        <v>2142</v>
      </c>
      <c r="I562" s="43" t="s">
        <v>1977</v>
      </c>
      <c r="J562" s="141" t="s">
        <v>1976</v>
      </c>
      <c r="K562" s="152"/>
      <c r="L562" s="55" t="s">
        <v>1977</v>
      </c>
      <c r="M562" s="165" t="s">
        <v>1977</v>
      </c>
      <c r="N562" s="179" t="s">
        <v>1977</v>
      </c>
    </row>
    <row r="563" spans="1:14" ht="19.5" customHeight="1" x14ac:dyDescent="0.35">
      <c r="B563" s="68">
        <f t="shared" si="18"/>
        <v>532</v>
      </c>
      <c r="C563" s="10" t="s">
        <v>2051</v>
      </c>
      <c r="D563" s="5" t="s">
        <v>2104</v>
      </c>
      <c r="E563" s="5" t="s">
        <v>2105</v>
      </c>
      <c r="F563" s="19" t="s">
        <v>1887</v>
      </c>
      <c r="G563" s="7" t="s">
        <v>2106</v>
      </c>
      <c r="I563" s="43" t="s">
        <v>1977</v>
      </c>
      <c r="J563" s="140" t="s">
        <v>1977</v>
      </c>
      <c r="K563" s="151" t="s">
        <v>1977</v>
      </c>
      <c r="L563" s="55" t="s">
        <v>1977</v>
      </c>
      <c r="M563" s="164"/>
      <c r="N563" s="178"/>
    </row>
    <row r="564" spans="1:14" ht="19.5" customHeight="1" x14ac:dyDescent="0.35">
      <c r="B564" s="68">
        <f t="shared" si="18"/>
        <v>533</v>
      </c>
      <c r="C564" s="10" t="s">
        <v>2051</v>
      </c>
      <c r="D564" s="5" t="s">
        <v>2107</v>
      </c>
      <c r="E564" s="5" t="s">
        <v>2108</v>
      </c>
      <c r="F564" s="6" t="s">
        <v>2109</v>
      </c>
      <c r="G564" s="7" t="s">
        <v>2110</v>
      </c>
      <c r="I564" s="43" t="s">
        <v>1977</v>
      </c>
      <c r="J564" s="141" t="s">
        <v>1976</v>
      </c>
      <c r="K564" s="152"/>
      <c r="L564" s="55"/>
      <c r="M564" s="165"/>
      <c r="N564" s="179"/>
    </row>
    <row r="565" spans="1:14" ht="19.5" customHeight="1" x14ac:dyDescent="0.35">
      <c r="B565" s="68">
        <f t="shared" si="18"/>
        <v>534</v>
      </c>
      <c r="C565" s="10" t="s">
        <v>2051</v>
      </c>
      <c r="D565" s="5" t="s">
        <v>2104</v>
      </c>
      <c r="E565" s="5" t="s">
        <v>2111</v>
      </c>
      <c r="F565" s="19" t="s">
        <v>1887</v>
      </c>
      <c r="G565" s="7" t="s">
        <v>2112</v>
      </c>
      <c r="I565" s="43" t="s">
        <v>1977</v>
      </c>
      <c r="J565" s="141" t="s">
        <v>1976</v>
      </c>
      <c r="K565" s="152" t="s">
        <v>1976</v>
      </c>
      <c r="L565" s="55"/>
      <c r="M565" s="165"/>
      <c r="N565" s="179"/>
    </row>
    <row r="566" spans="1:14" ht="19.5" customHeight="1" x14ac:dyDescent="0.35">
      <c r="B566" s="68">
        <f t="shared" si="18"/>
        <v>535</v>
      </c>
      <c r="C566" s="10" t="s">
        <v>2051</v>
      </c>
      <c r="D566" s="36" t="s">
        <v>2113</v>
      </c>
      <c r="E566" s="36" t="s">
        <v>595</v>
      </c>
      <c r="F566" s="18" t="s">
        <v>2087</v>
      </c>
      <c r="G566" s="7" t="s">
        <v>2114</v>
      </c>
      <c r="I566" s="43" t="s">
        <v>1977</v>
      </c>
      <c r="J566" s="140" t="s">
        <v>1977</v>
      </c>
      <c r="K566" s="151" t="s">
        <v>1977</v>
      </c>
      <c r="L566" s="55" t="s">
        <v>1977</v>
      </c>
      <c r="M566" s="164" t="s">
        <v>1977</v>
      </c>
      <c r="N566" s="178"/>
    </row>
    <row r="567" spans="1:14" ht="19.5" customHeight="1" x14ac:dyDescent="0.35">
      <c r="B567" s="68">
        <f t="shared" si="18"/>
        <v>536</v>
      </c>
      <c r="C567" s="10" t="s">
        <v>2051</v>
      </c>
      <c r="D567" s="5" t="s">
        <v>2115</v>
      </c>
      <c r="E567" s="5" t="s">
        <v>2116</v>
      </c>
      <c r="F567" s="19" t="s">
        <v>1887</v>
      </c>
      <c r="G567" s="39" t="s">
        <v>2143</v>
      </c>
      <c r="I567" s="43" t="s">
        <v>1977</v>
      </c>
      <c r="J567" s="140" t="s">
        <v>1977</v>
      </c>
      <c r="K567" s="152"/>
      <c r="L567" s="55" t="s">
        <v>1977</v>
      </c>
      <c r="M567" s="164" t="s">
        <v>1977</v>
      </c>
      <c r="N567" s="179"/>
    </row>
    <row r="568" spans="1:14" ht="19.5" customHeight="1" x14ac:dyDescent="0.35">
      <c r="B568" s="68">
        <f t="shared" si="18"/>
        <v>537</v>
      </c>
      <c r="C568" s="10" t="s">
        <v>2051</v>
      </c>
      <c r="D568" s="36" t="s">
        <v>2117</v>
      </c>
      <c r="E568" s="36" t="s">
        <v>2118</v>
      </c>
      <c r="F568" s="19" t="s">
        <v>1887</v>
      </c>
      <c r="G568" s="7" t="s">
        <v>2144</v>
      </c>
      <c r="I568" s="43" t="s">
        <v>1977</v>
      </c>
      <c r="J568" s="140" t="s">
        <v>1977</v>
      </c>
      <c r="K568" s="151" t="s">
        <v>1977</v>
      </c>
      <c r="L568" s="55" t="s">
        <v>1977</v>
      </c>
      <c r="M568" s="164"/>
      <c r="N568" s="178"/>
    </row>
    <row r="569" spans="1:14" ht="19.5" customHeight="1" x14ac:dyDescent="0.35">
      <c r="B569" s="68">
        <f t="shared" si="18"/>
        <v>538</v>
      </c>
      <c r="C569" s="10" t="s">
        <v>2127</v>
      </c>
      <c r="D569" s="5" t="s">
        <v>2119</v>
      </c>
      <c r="E569" s="5" t="s">
        <v>2120</v>
      </c>
      <c r="F569" s="19" t="s">
        <v>1887</v>
      </c>
      <c r="G569" s="39" t="s">
        <v>2145</v>
      </c>
      <c r="I569" s="43" t="s">
        <v>1977</v>
      </c>
      <c r="J569" s="141"/>
      <c r="K569" s="152"/>
      <c r="L569" s="55" t="s">
        <v>1977</v>
      </c>
      <c r="M569" s="165"/>
      <c r="N569" s="179"/>
    </row>
    <row r="570" spans="1:14" ht="32.25" customHeight="1" x14ac:dyDescent="0.35">
      <c r="B570" s="68">
        <f t="shared" si="18"/>
        <v>539</v>
      </c>
      <c r="C570" s="11" t="s">
        <v>212</v>
      </c>
      <c r="D570" s="8" t="s">
        <v>31</v>
      </c>
      <c r="E570" s="8" t="s">
        <v>32</v>
      </c>
      <c r="F570" s="23" t="s">
        <v>2295</v>
      </c>
      <c r="G570" s="59" t="s">
        <v>33</v>
      </c>
      <c r="I570" s="43"/>
      <c r="J570" s="141"/>
      <c r="K570" s="152"/>
      <c r="L570" s="55" t="s">
        <v>1977</v>
      </c>
      <c r="M570" s="165"/>
      <c r="N570" s="179"/>
    </row>
    <row r="571" spans="1:14" ht="19.5" customHeight="1" x14ac:dyDescent="0.35">
      <c r="B571" s="68">
        <f t="shared" si="18"/>
        <v>540</v>
      </c>
      <c r="C571" s="10" t="s">
        <v>29</v>
      </c>
      <c r="D571" s="5" t="s">
        <v>2254</v>
      </c>
      <c r="E571" s="5" t="s">
        <v>2255</v>
      </c>
      <c r="F571" s="19" t="s">
        <v>1887</v>
      </c>
      <c r="G571" s="39" t="s">
        <v>30</v>
      </c>
      <c r="I571" s="43"/>
      <c r="J571" s="141"/>
      <c r="K571" s="152"/>
      <c r="L571" s="55" t="s">
        <v>1977</v>
      </c>
      <c r="M571" s="165"/>
      <c r="N571" s="179"/>
    </row>
    <row r="572" spans="1:14" ht="19.5" customHeight="1" x14ac:dyDescent="0.35">
      <c r="B572" s="68">
        <f t="shared" si="18"/>
        <v>541</v>
      </c>
      <c r="C572" s="10" t="s">
        <v>2128</v>
      </c>
      <c r="D572" s="5" t="s">
        <v>2121</v>
      </c>
      <c r="E572" s="5" t="s">
        <v>2122</v>
      </c>
      <c r="F572" s="19" t="s">
        <v>2084</v>
      </c>
      <c r="G572" s="7" t="s">
        <v>2123</v>
      </c>
      <c r="I572" s="43" t="s">
        <v>1977</v>
      </c>
      <c r="J572" s="140"/>
      <c r="K572" s="152"/>
      <c r="L572" s="55" t="s">
        <v>1977</v>
      </c>
      <c r="M572" s="164"/>
      <c r="N572" s="179"/>
    </row>
    <row r="573" spans="1:14" ht="19.5" customHeight="1" x14ac:dyDescent="0.35">
      <c r="B573" s="68">
        <f t="shared" si="18"/>
        <v>542</v>
      </c>
      <c r="C573" s="10" t="s">
        <v>2274</v>
      </c>
      <c r="D573" s="5" t="s">
        <v>2256</v>
      </c>
      <c r="E573" s="5" t="s">
        <v>2419</v>
      </c>
      <c r="F573" s="19" t="s">
        <v>1887</v>
      </c>
      <c r="G573" s="7" t="s">
        <v>2420</v>
      </c>
      <c r="I573" s="60"/>
      <c r="J573" s="146"/>
      <c r="K573" s="157"/>
      <c r="L573" s="55" t="s">
        <v>1977</v>
      </c>
      <c r="M573" s="170"/>
      <c r="N573" s="184"/>
    </row>
    <row r="574" spans="1:14" ht="19.5" customHeight="1" thickBot="1" x14ac:dyDescent="0.4">
      <c r="B574" s="68">
        <f t="shared" si="18"/>
        <v>543</v>
      </c>
      <c r="C574" s="10" t="s">
        <v>2129</v>
      </c>
      <c r="D574" s="5" t="s">
        <v>2124</v>
      </c>
      <c r="E574" s="5" t="s">
        <v>2125</v>
      </c>
      <c r="F574" s="18" t="s">
        <v>35</v>
      </c>
      <c r="G574" s="7" t="s">
        <v>2126</v>
      </c>
      <c r="I574" s="44" t="s">
        <v>1977</v>
      </c>
      <c r="J574" s="143" t="s">
        <v>1977</v>
      </c>
      <c r="K574" s="153" t="s">
        <v>1976</v>
      </c>
      <c r="L574" s="56" t="s">
        <v>1977</v>
      </c>
      <c r="M574" s="167" t="s">
        <v>1977</v>
      </c>
      <c r="N574" s="180" t="s">
        <v>1977</v>
      </c>
    </row>
    <row r="575" spans="1:14" ht="19.5" customHeight="1" thickBot="1" x14ac:dyDescent="0.4">
      <c r="A575" s="204"/>
      <c r="B575" s="69"/>
      <c r="C575" s="12"/>
      <c r="D575" s="13"/>
      <c r="E575" s="13"/>
      <c r="F575" s="13"/>
      <c r="G575" s="14"/>
      <c r="I575" s="193" t="s">
        <v>1977</v>
      </c>
      <c r="J575" s="194" t="s">
        <v>1977</v>
      </c>
      <c r="K575" s="195" t="s">
        <v>1977</v>
      </c>
      <c r="L575" s="193" t="s">
        <v>1977</v>
      </c>
      <c r="M575" s="194" t="s">
        <v>1977</v>
      </c>
      <c r="N575" s="195" t="s">
        <v>1977</v>
      </c>
    </row>
    <row r="576" spans="1:14" ht="5.25" customHeight="1" thickBot="1" x14ac:dyDescent="0.4">
      <c r="I576" s="199" t="s">
        <v>1977</v>
      </c>
      <c r="J576" s="199" t="s">
        <v>1977</v>
      </c>
      <c r="K576" s="199" t="s">
        <v>1977</v>
      </c>
      <c r="L576" s="199" t="s">
        <v>1977</v>
      </c>
      <c r="M576" s="199" t="s">
        <v>1977</v>
      </c>
      <c r="N576" s="199" t="s">
        <v>1977</v>
      </c>
    </row>
    <row r="577" spans="1:22" ht="19.5" customHeight="1" thickBot="1" x14ac:dyDescent="0.4">
      <c r="B577" s="66"/>
      <c r="C577" s="24" t="s">
        <v>2080</v>
      </c>
      <c r="D577" s="16"/>
      <c r="E577" s="16"/>
      <c r="F577" s="16"/>
      <c r="G577" s="17"/>
      <c r="I577" s="193" t="s">
        <v>1977</v>
      </c>
      <c r="J577" s="194" t="s">
        <v>1977</v>
      </c>
      <c r="K577" s="195" t="s">
        <v>1977</v>
      </c>
      <c r="L577" s="193" t="s">
        <v>1977</v>
      </c>
      <c r="M577" s="194" t="s">
        <v>1977</v>
      </c>
      <c r="N577" s="195" t="s">
        <v>1977</v>
      </c>
      <c r="P577" s="57">
        <f t="shared" ref="P577:U577" si="19">COUNTIF(I579:I590, "■")</f>
        <v>12</v>
      </c>
      <c r="Q577" s="57">
        <f t="shared" si="19"/>
        <v>6</v>
      </c>
      <c r="R577" s="57">
        <f t="shared" si="19"/>
        <v>4</v>
      </c>
      <c r="S577" s="57">
        <f t="shared" si="19"/>
        <v>0</v>
      </c>
      <c r="T577" s="57">
        <f t="shared" si="19"/>
        <v>0</v>
      </c>
      <c r="U577" s="57">
        <f t="shared" si="19"/>
        <v>0</v>
      </c>
    </row>
    <row r="578" spans="1:22" ht="19.5" customHeight="1" thickBot="1" x14ac:dyDescent="0.4">
      <c r="B578" s="67" t="s">
        <v>214</v>
      </c>
      <c r="C578" s="33" t="s">
        <v>1917</v>
      </c>
      <c r="D578" s="34" t="s">
        <v>1918</v>
      </c>
      <c r="E578" s="34" t="s">
        <v>1919</v>
      </c>
      <c r="F578" s="34" t="s">
        <v>1920</v>
      </c>
      <c r="G578" s="35" t="s">
        <v>1921</v>
      </c>
      <c r="I578" s="196" t="s">
        <v>1977</v>
      </c>
      <c r="J578" s="197" t="s">
        <v>1977</v>
      </c>
      <c r="K578" s="198" t="s">
        <v>1977</v>
      </c>
      <c r="L578" s="196" t="s">
        <v>1977</v>
      </c>
      <c r="M578" s="197" t="s">
        <v>1977</v>
      </c>
      <c r="N578" s="198" t="s">
        <v>1977</v>
      </c>
    </row>
    <row r="579" spans="1:22" ht="32.25" customHeight="1" x14ac:dyDescent="0.35">
      <c r="B579" s="68">
        <f>B574+1</f>
        <v>544</v>
      </c>
      <c r="C579" s="25" t="s">
        <v>2051</v>
      </c>
      <c r="D579" s="224" t="s">
        <v>2296</v>
      </c>
      <c r="E579" s="224" t="s">
        <v>2297</v>
      </c>
      <c r="F579" s="27" t="s">
        <v>2084</v>
      </c>
      <c r="G579" s="28" t="s">
        <v>2060</v>
      </c>
      <c r="I579" s="45" t="s">
        <v>1977</v>
      </c>
      <c r="J579" s="145"/>
      <c r="K579" s="156"/>
      <c r="L579" s="45"/>
      <c r="M579" s="171"/>
      <c r="N579" s="185"/>
    </row>
    <row r="580" spans="1:22" ht="19.5" customHeight="1" x14ac:dyDescent="0.35">
      <c r="B580" s="68">
        <f>B579+1</f>
        <v>545</v>
      </c>
      <c r="C580" s="10" t="s">
        <v>2051</v>
      </c>
      <c r="D580" s="5" t="s">
        <v>2059</v>
      </c>
      <c r="E580" s="5" t="s">
        <v>2061</v>
      </c>
      <c r="F580" s="19" t="s">
        <v>2084</v>
      </c>
      <c r="G580" s="7" t="s">
        <v>2062</v>
      </c>
      <c r="I580" s="43" t="s">
        <v>1977</v>
      </c>
      <c r="J580" s="140" t="s">
        <v>1977</v>
      </c>
      <c r="K580" s="151" t="s">
        <v>1977</v>
      </c>
      <c r="L580" s="43"/>
      <c r="M580" s="164"/>
      <c r="N580" s="186"/>
    </row>
    <row r="581" spans="1:22" ht="19.5" customHeight="1" x14ac:dyDescent="0.35">
      <c r="B581" s="68">
        <f t="shared" ref="B581:B590" si="20">B580+1</f>
        <v>546</v>
      </c>
      <c r="C581" s="10" t="s">
        <v>2051</v>
      </c>
      <c r="D581" s="5" t="s">
        <v>761</v>
      </c>
      <c r="E581" s="5" t="s">
        <v>762</v>
      </c>
      <c r="F581" s="126" t="s">
        <v>1887</v>
      </c>
      <c r="G581" s="7" t="s">
        <v>763</v>
      </c>
      <c r="I581" s="43" t="s">
        <v>1977</v>
      </c>
      <c r="J581" s="140"/>
      <c r="K581" s="151"/>
      <c r="L581" s="43"/>
      <c r="M581" s="164"/>
      <c r="N581" s="186"/>
    </row>
    <row r="582" spans="1:22" ht="19.5" customHeight="1" x14ac:dyDescent="0.35">
      <c r="B582" s="68">
        <f t="shared" si="20"/>
        <v>547</v>
      </c>
      <c r="C582" s="10" t="s">
        <v>2051</v>
      </c>
      <c r="D582" s="5" t="s">
        <v>2063</v>
      </c>
      <c r="E582" s="5" t="s">
        <v>2064</v>
      </c>
      <c r="F582" s="19" t="s">
        <v>2084</v>
      </c>
      <c r="G582" s="39" t="s">
        <v>2081</v>
      </c>
      <c r="I582" s="43" t="s">
        <v>1977</v>
      </c>
      <c r="J582" s="140" t="s">
        <v>1977</v>
      </c>
      <c r="K582" s="151" t="s">
        <v>1977</v>
      </c>
      <c r="L582" s="43"/>
      <c r="M582" s="164"/>
      <c r="N582" s="178"/>
      <c r="O582" s="214"/>
      <c r="P582" s="215"/>
      <c r="Q582" s="215"/>
      <c r="R582" s="215"/>
      <c r="S582" s="215"/>
      <c r="T582" s="215"/>
      <c r="U582" s="215"/>
      <c r="V582" s="215"/>
    </row>
    <row r="583" spans="1:22" ht="19.5" customHeight="1" x14ac:dyDescent="0.35">
      <c r="B583" s="68">
        <f t="shared" si="20"/>
        <v>548</v>
      </c>
      <c r="C583" s="10" t="s">
        <v>2051</v>
      </c>
      <c r="D583" s="5" t="s">
        <v>2063</v>
      </c>
      <c r="E583" s="5" t="s">
        <v>2065</v>
      </c>
      <c r="F583" s="19" t="s">
        <v>2084</v>
      </c>
      <c r="G583" s="7" t="s">
        <v>2066</v>
      </c>
      <c r="I583" s="43" t="s">
        <v>1977</v>
      </c>
      <c r="J583" s="141"/>
      <c r="K583" s="152"/>
      <c r="L583" s="43"/>
      <c r="M583" s="172"/>
      <c r="N583" s="186"/>
    </row>
    <row r="584" spans="1:22" ht="19.5" customHeight="1" x14ac:dyDescent="0.35">
      <c r="B584" s="68">
        <f t="shared" si="20"/>
        <v>549</v>
      </c>
      <c r="C584" s="10" t="s">
        <v>2051</v>
      </c>
      <c r="D584" s="5" t="s">
        <v>2063</v>
      </c>
      <c r="E584" s="5" t="s">
        <v>2067</v>
      </c>
      <c r="F584" s="19" t="s">
        <v>2084</v>
      </c>
      <c r="G584" s="7" t="s">
        <v>2068</v>
      </c>
      <c r="I584" s="43" t="s">
        <v>1977</v>
      </c>
      <c r="J584" s="141"/>
      <c r="K584" s="152"/>
      <c r="L584" s="43"/>
      <c r="M584" s="172"/>
      <c r="N584" s="186"/>
    </row>
    <row r="585" spans="1:22" ht="19.5" customHeight="1" x14ac:dyDescent="0.35">
      <c r="B585" s="68">
        <f t="shared" si="20"/>
        <v>550</v>
      </c>
      <c r="C585" s="10" t="s">
        <v>2051</v>
      </c>
      <c r="D585" s="5" t="s">
        <v>2069</v>
      </c>
      <c r="E585" s="5" t="s">
        <v>2070</v>
      </c>
      <c r="F585" s="19" t="s">
        <v>2084</v>
      </c>
      <c r="G585" s="7" t="s">
        <v>2082</v>
      </c>
      <c r="I585" s="43" t="s">
        <v>1977</v>
      </c>
      <c r="J585" s="140" t="s">
        <v>1977</v>
      </c>
      <c r="K585" s="151" t="s">
        <v>1977</v>
      </c>
      <c r="L585" s="43"/>
      <c r="M585" s="164"/>
      <c r="N585" s="178"/>
    </row>
    <row r="586" spans="1:22" ht="19.5" customHeight="1" x14ac:dyDescent="0.35">
      <c r="B586" s="68">
        <f t="shared" si="20"/>
        <v>551</v>
      </c>
      <c r="C586" s="10" t="s">
        <v>2005</v>
      </c>
      <c r="D586" s="5" t="s">
        <v>2071</v>
      </c>
      <c r="E586" s="5" t="s">
        <v>2072</v>
      </c>
      <c r="F586" s="19" t="s">
        <v>1887</v>
      </c>
      <c r="G586" s="7" t="s">
        <v>2073</v>
      </c>
      <c r="I586" s="43" t="s">
        <v>1977</v>
      </c>
      <c r="J586" s="140" t="s">
        <v>1977</v>
      </c>
      <c r="K586" s="152"/>
      <c r="L586" s="43"/>
      <c r="M586" s="172"/>
      <c r="N586" s="186"/>
    </row>
    <row r="587" spans="1:22" ht="19.5" customHeight="1" x14ac:dyDescent="0.35">
      <c r="B587" s="68">
        <f t="shared" si="20"/>
        <v>552</v>
      </c>
      <c r="C587" s="10" t="s">
        <v>2051</v>
      </c>
      <c r="D587" s="5" t="s">
        <v>758</v>
      </c>
      <c r="E587" s="5" t="s">
        <v>759</v>
      </c>
      <c r="F587" s="19" t="s">
        <v>1887</v>
      </c>
      <c r="G587" s="7" t="s">
        <v>760</v>
      </c>
      <c r="I587" s="43" t="s">
        <v>1977</v>
      </c>
      <c r="J587" s="140"/>
      <c r="K587" s="152"/>
      <c r="L587" s="43"/>
      <c r="M587" s="172"/>
      <c r="N587" s="186"/>
    </row>
    <row r="588" spans="1:22" ht="19.5" customHeight="1" x14ac:dyDescent="0.35">
      <c r="B588" s="68">
        <f t="shared" si="20"/>
        <v>553</v>
      </c>
      <c r="C588" s="10" t="s">
        <v>2051</v>
      </c>
      <c r="D588" s="5" t="s">
        <v>2077</v>
      </c>
      <c r="E588" s="5" t="s">
        <v>2078</v>
      </c>
      <c r="F588" s="19" t="s">
        <v>1887</v>
      </c>
      <c r="G588" s="39" t="s">
        <v>2083</v>
      </c>
      <c r="I588" s="43" t="s">
        <v>1977</v>
      </c>
      <c r="J588" s="141"/>
      <c r="K588" s="152"/>
      <c r="L588" s="43"/>
      <c r="M588" s="172"/>
      <c r="N588" s="186"/>
    </row>
    <row r="589" spans="1:22" ht="19.5" customHeight="1" x14ac:dyDescent="0.35">
      <c r="B589" s="68">
        <f t="shared" si="20"/>
        <v>554</v>
      </c>
      <c r="C589" s="10" t="s">
        <v>2051</v>
      </c>
      <c r="D589" s="5" t="s">
        <v>2074</v>
      </c>
      <c r="E589" s="5" t="s">
        <v>2075</v>
      </c>
      <c r="F589" s="19" t="s">
        <v>1887</v>
      </c>
      <c r="G589" s="7" t="s">
        <v>2076</v>
      </c>
      <c r="I589" s="43" t="s">
        <v>1977</v>
      </c>
      <c r="J589" s="140" t="s">
        <v>1977</v>
      </c>
      <c r="K589" s="151" t="s">
        <v>1977</v>
      </c>
      <c r="L589" s="43"/>
      <c r="M589" s="164"/>
      <c r="N589" s="178"/>
    </row>
    <row r="590" spans="1:22" ht="19.5" customHeight="1" thickBot="1" x14ac:dyDescent="0.4">
      <c r="B590" s="68">
        <f t="shared" si="20"/>
        <v>555</v>
      </c>
      <c r="C590" s="10" t="s">
        <v>2005</v>
      </c>
      <c r="D590" s="36" t="s">
        <v>2079</v>
      </c>
      <c r="E590" s="36" t="s">
        <v>2435</v>
      </c>
      <c r="F590" s="38" t="s">
        <v>1887</v>
      </c>
      <c r="G590" s="39" t="s">
        <v>2436</v>
      </c>
      <c r="I590" s="44" t="s">
        <v>1977</v>
      </c>
      <c r="J590" s="143" t="s">
        <v>1977</v>
      </c>
      <c r="K590" s="153"/>
      <c r="L590" s="44"/>
      <c r="M590" s="167"/>
      <c r="N590" s="187"/>
    </row>
    <row r="591" spans="1:22" ht="19.5" customHeight="1" thickBot="1" x14ac:dyDescent="0.4">
      <c r="A591" s="204"/>
      <c r="B591" s="69"/>
      <c r="C591" s="12"/>
      <c r="D591" s="13"/>
      <c r="E591" s="13"/>
      <c r="F591" s="13"/>
      <c r="G591" s="14"/>
      <c r="I591" s="193" t="s">
        <v>1977</v>
      </c>
      <c r="J591" s="194" t="s">
        <v>1977</v>
      </c>
      <c r="K591" s="195" t="s">
        <v>1977</v>
      </c>
      <c r="L591" s="193" t="s">
        <v>1977</v>
      </c>
      <c r="M591" s="194" t="s">
        <v>1977</v>
      </c>
      <c r="N591" s="195" t="s">
        <v>1977</v>
      </c>
    </row>
    <row r="592" spans="1:22" ht="5.25" customHeight="1" thickBot="1" x14ac:dyDescent="0.4">
      <c r="I592" s="199" t="s">
        <v>1977</v>
      </c>
      <c r="J592" s="199" t="s">
        <v>1977</v>
      </c>
      <c r="K592" s="199" t="s">
        <v>1977</v>
      </c>
      <c r="L592" s="199" t="s">
        <v>1977</v>
      </c>
      <c r="M592" s="199" t="s">
        <v>1977</v>
      </c>
      <c r="N592" s="199" t="s">
        <v>1977</v>
      </c>
    </row>
    <row r="593" spans="1:21" ht="19.5" customHeight="1" thickBot="1" x14ac:dyDescent="0.4">
      <c r="B593" s="66"/>
      <c r="C593" s="24" t="s">
        <v>2045</v>
      </c>
      <c r="D593" s="16"/>
      <c r="E593" s="16"/>
      <c r="F593" s="16"/>
      <c r="G593" s="17"/>
      <c r="I593" s="193" t="s">
        <v>1977</v>
      </c>
      <c r="J593" s="194" t="s">
        <v>1977</v>
      </c>
      <c r="K593" s="195" t="s">
        <v>1977</v>
      </c>
      <c r="L593" s="193" t="s">
        <v>1977</v>
      </c>
      <c r="M593" s="194" t="s">
        <v>1977</v>
      </c>
      <c r="N593" s="195" t="s">
        <v>1977</v>
      </c>
      <c r="P593" s="57">
        <f t="shared" ref="P593:U593" si="21">COUNTIF(I595:I606, "■")</f>
        <v>12</v>
      </c>
      <c r="Q593" s="57">
        <f t="shared" si="21"/>
        <v>6</v>
      </c>
      <c r="R593" s="57">
        <f t="shared" si="21"/>
        <v>4</v>
      </c>
      <c r="S593" s="57">
        <f t="shared" si="21"/>
        <v>0</v>
      </c>
      <c r="T593" s="57">
        <f t="shared" si="21"/>
        <v>0</v>
      </c>
      <c r="U593" s="57">
        <f t="shared" si="21"/>
        <v>0</v>
      </c>
    </row>
    <row r="594" spans="1:21" ht="19.5" customHeight="1" thickBot="1" x14ac:dyDescent="0.4">
      <c r="B594" s="67" t="s">
        <v>214</v>
      </c>
      <c r="C594" s="33" t="s">
        <v>1917</v>
      </c>
      <c r="D594" s="34" t="s">
        <v>1918</v>
      </c>
      <c r="E594" s="34" t="s">
        <v>1919</v>
      </c>
      <c r="F594" s="34" t="s">
        <v>1920</v>
      </c>
      <c r="G594" s="35" t="s">
        <v>1921</v>
      </c>
      <c r="I594" s="196" t="s">
        <v>1977</v>
      </c>
      <c r="J594" s="197" t="s">
        <v>1977</v>
      </c>
      <c r="K594" s="198" t="s">
        <v>1977</v>
      </c>
      <c r="L594" s="196" t="s">
        <v>1977</v>
      </c>
      <c r="M594" s="197" t="s">
        <v>1977</v>
      </c>
      <c r="N594" s="198" t="s">
        <v>1977</v>
      </c>
    </row>
    <row r="595" spans="1:21" ht="19.5" customHeight="1" x14ac:dyDescent="0.35">
      <c r="B595" s="68">
        <f>B590+1</f>
        <v>556</v>
      </c>
      <c r="C595" s="25" t="s">
        <v>1912</v>
      </c>
      <c r="D595" s="26" t="s">
        <v>2026</v>
      </c>
      <c r="E595" s="216" t="s">
        <v>2053</v>
      </c>
      <c r="F595" s="27" t="s">
        <v>1887</v>
      </c>
      <c r="G595" s="74" t="s">
        <v>2052</v>
      </c>
      <c r="I595" s="45" t="s">
        <v>1977</v>
      </c>
      <c r="J595" s="147"/>
      <c r="K595" s="158"/>
      <c r="L595" s="45"/>
      <c r="M595" s="173"/>
      <c r="N595" s="188"/>
    </row>
    <row r="596" spans="1:21" ht="19.5" customHeight="1" x14ac:dyDescent="0.35">
      <c r="B596" s="68">
        <f>B595+1</f>
        <v>557</v>
      </c>
      <c r="C596" s="10" t="s">
        <v>1997</v>
      </c>
      <c r="D596" s="5" t="s">
        <v>2027</v>
      </c>
      <c r="E596" s="5" t="s">
        <v>2028</v>
      </c>
      <c r="F596" s="19" t="s">
        <v>1887</v>
      </c>
      <c r="G596" s="7" t="s">
        <v>2054</v>
      </c>
      <c r="I596" s="43" t="s">
        <v>1977</v>
      </c>
      <c r="J596" s="148"/>
      <c r="K596" s="159"/>
      <c r="L596" s="43"/>
      <c r="M596" s="174"/>
      <c r="N596" s="189"/>
    </row>
    <row r="597" spans="1:21" ht="19.5" customHeight="1" x14ac:dyDescent="0.35">
      <c r="B597" s="68">
        <f t="shared" ref="B597:B606" si="22">B596+1</f>
        <v>558</v>
      </c>
      <c r="C597" s="221" t="s">
        <v>1999</v>
      </c>
      <c r="D597" s="36" t="s">
        <v>1985</v>
      </c>
      <c r="E597" s="36" t="s">
        <v>2421</v>
      </c>
      <c r="F597" s="38" t="s">
        <v>1887</v>
      </c>
      <c r="G597" s="39" t="s">
        <v>2422</v>
      </c>
      <c r="I597" s="43" t="s">
        <v>1977</v>
      </c>
      <c r="J597" s="140" t="s">
        <v>1977</v>
      </c>
      <c r="K597" s="151" t="s">
        <v>1977</v>
      </c>
      <c r="L597" s="43"/>
      <c r="M597" s="164"/>
      <c r="N597" s="178"/>
    </row>
    <row r="598" spans="1:21" ht="19.5" customHeight="1" x14ac:dyDescent="0.35">
      <c r="B598" s="68">
        <f t="shared" si="22"/>
        <v>559</v>
      </c>
      <c r="C598" s="10" t="s">
        <v>2046</v>
      </c>
      <c r="D598" s="5" t="s">
        <v>2030</v>
      </c>
      <c r="E598" s="5" t="s">
        <v>2031</v>
      </c>
      <c r="F598" s="19" t="s">
        <v>1887</v>
      </c>
      <c r="G598" s="39" t="s">
        <v>2055</v>
      </c>
      <c r="I598" s="43" t="s">
        <v>1977</v>
      </c>
      <c r="J598" s="140" t="s">
        <v>1977</v>
      </c>
      <c r="K598" s="151" t="s">
        <v>1977</v>
      </c>
      <c r="L598" s="43"/>
      <c r="M598" s="164"/>
      <c r="N598" s="178"/>
    </row>
    <row r="599" spans="1:21" ht="19.5" customHeight="1" x14ac:dyDescent="0.35">
      <c r="B599" s="68">
        <f t="shared" si="22"/>
        <v>560</v>
      </c>
      <c r="C599" s="10" t="s">
        <v>2047</v>
      </c>
      <c r="D599" s="5" t="s">
        <v>2032</v>
      </c>
      <c r="E599" s="5" t="s">
        <v>2033</v>
      </c>
      <c r="F599" s="19" t="s">
        <v>1887</v>
      </c>
      <c r="G599" s="7" t="s">
        <v>2034</v>
      </c>
      <c r="I599" s="43" t="s">
        <v>1977</v>
      </c>
      <c r="J599" s="148"/>
      <c r="K599" s="159"/>
      <c r="L599" s="43"/>
      <c r="M599" s="174"/>
      <c r="N599" s="189"/>
    </row>
    <row r="600" spans="1:21" ht="19.5" customHeight="1" x14ac:dyDescent="0.35">
      <c r="B600" s="68">
        <f t="shared" si="22"/>
        <v>561</v>
      </c>
      <c r="C600" s="10" t="s">
        <v>2048</v>
      </c>
      <c r="D600" s="5" t="s">
        <v>2035</v>
      </c>
      <c r="E600" s="5" t="s">
        <v>2036</v>
      </c>
      <c r="F600" s="19" t="s">
        <v>1887</v>
      </c>
      <c r="G600" s="7" t="s">
        <v>2056</v>
      </c>
      <c r="I600" s="43" t="s">
        <v>1977</v>
      </c>
      <c r="J600" s="140" t="s">
        <v>1977</v>
      </c>
      <c r="K600" s="159"/>
      <c r="L600" s="43"/>
      <c r="M600" s="174"/>
      <c r="N600" s="189"/>
    </row>
    <row r="601" spans="1:21" ht="19.5" customHeight="1" x14ac:dyDescent="0.35">
      <c r="B601" s="68">
        <f t="shared" si="22"/>
        <v>562</v>
      </c>
      <c r="C601" s="10" t="s">
        <v>752</v>
      </c>
      <c r="D601" s="5" t="s">
        <v>753</v>
      </c>
      <c r="E601" s="5" t="s">
        <v>1470</v>
      </c>
      <c r="F601" s="19" t="s">
        <v>1887</v>
      </c>
      <c r="G601" s="7" t="s">
        <v>754</v>
      </c>
      <c r="I601" s="43" t="s">
        <v>1977</v>
      </c>
      <c r="J601" s="140"/>
      <c r="K601" s="159"/>
      <c r="L601" s="43"/>
      <c r="M601" s="174"/>
      <c r="N601" s="189"/>
    </row>
    <row r="602" spans="1:21" ht="19.5" customHeight="1" x14ac:dyDescent="0.35">
      <c r="B602" s="68">
        <f t="shared" si="22"/>
        <v>563</v>
      </c>
      <c r="C602" s="10" t="s">
        <v>2049</v>
      </c>
      <c r="D602" s="5" t="s">
        <v>2037</v>
      </c>
      <c r="E602" s="5" t="s">
        <v>1381</v>
      </c>
      <c r="F602" s="19" t="s">
        <v>1887</v>
      </c>
      <c r="G602" s="7" t="s">
        <v>34</v>
      </c>
      <c r="I602" s="43" t="s">
        <v>1977</v>
      </c>
      <c r="J602" s="140" t="s">
        <v>1977</v>
      </c>
      <c r="K602" s="151" t="s">
        <v>1977</v>
      </c>
      <c r="L602" s="43"/>
      <c r="M602" s="164"/>
      <c r="N602" s="178"/>
    </row>
    <row r="603" spans="1:21" ht="19.5" customHeight="1" x14ac:dyDescent="0.35">
      <c r="B603" s="68">
        <f t="shared" si="22"/>
        <v>564</v>
      </c>
      <c r="C603" s="10" t="s">
        <v>1952</v>
      </c>
      <c r="D603" s="5" t="s">
        <v>2038</v>
      </c>
      <c r="E603" s="5" t="s">
        <v>2039</v>
      </c>
      <c r="F603" s="19" t="s">
        <v>1887</v>
      </c>
      <c r="G603" s="7" t="s">
        <v>2040</v>
      </c>
      <c r="I603" s="43" t="s">
        <v>1977</v>
      </c>
      <c r="J603" s="148"/>
      <c r="K603" s="159"/>
      <c r="L603" s="43"/>
      <c r="M603" s="174"/>
      <c r="N603" s="189"/>
    </row>
    <row r="604" spans="1:21" ht="19.5" customHeight="1" x14ac:dyDescent="0.35">
      <c r="B604" s="68">
        <f t="shared" si="22"/>
        <v>565</v>
      </c>
      <c r="C604" s="10" t="s">
        <v>2051</v>
      </c>
      <c r="D604" s="5" t="s">
        <v>2041</v>
      </c>
      <c r="E604" s="5" t="s">
        <v>2042</v>
      </c>
      <c r="F604" s="19" t="s">
        <v>1887</v>
      </c>
      <c r="G604" s="39" t="s">
        <v>2057</v>
      </c>
      <c r="I604" s="43" t="s">
        <v>1977</v>
      </c>
      <c r="J604" s="140" t="s">
        <v>1977</v>
      </c>
      <c r="K604" s="151" t="s">
        <v>1977</v>
      </c>
      <c r="L604" s="43"/>
      <c r="M604" s="164"/>
      <c r="N604" s="189"/>
    </row>
    <row r="605" spans="1:21" ht="19.5" customHeight="1" x14ac:dyDescent="0.35">
      <c r="B605" s="68">
        <f t="shared" si="22"/>
        <v>566</v>
      </c>
      <c r="C605" s="10" t="s">
        <v>757</v>
      </c>
      <c r="D605" s="5" t="s">
        <v>755</v>
      </c>
      <c r="E605" s="5" t="s">
        <v>2206</v>
      </c>
      <c r="F605" s="19" t="s">
        <v>1887</v>
      </c>
      <c r="G605" s="39" t="s">
        <v>756</v>
      </c>
      <c r="I605" s="43" t="s">
        <v>1977</v>
      </c>
      <c r="J605" s="146"/>
      <c r="K605" s="160"/>
      <c r="L605" s="60"/>
      <c r="M605" s="170"/>
      <c r="N605" s="190"/>
    </row>
    <row r="606" spans="1:21" ht="19.5" customHeight="1" thickBot="1" x14ac:dyDescent="0.4">
      <c r="B606" s="68">
        <f t="shared" si="22"/>
        <v>567</v>
      </c>
      <c r="C606" s="10" t="s">
        <v>2050</v>
      </c>
      <c r="D606" s="5" t="s">
        <v>2043</v>
      </c>
      <c r="E606" s="5" t="s">
        <v>2044</v>
      </c>
      <c r="F606" s="19" t="s">
        <v>1887</v>
      </c>
      <c r="G606" s="7" t="s">
        <v>2058</v>
      </c>
      <c r="I606" s="44" t="s">
        <v>1977</v>
      </c>
      <c r="J606" s="143" t="s">
        <v>1977</v>
      </c>
      <c r="K606" s="161"/>
      <c r="L606" s="44"/>
      <c r="M606" s="167"/>
      <c r="N606" s="191"/>
    </row>
    <row r="607" spans="1:21" ht="19.5" customHeight="1" thickBot="1" x14ac:dyDescent="0.4">
      <c r="A607" s="204"/>
      <c r="B607" s="69"/>
      <c r="C607" s="12"/>
      <c r="D607" s="13"/>
      <c r="E607" s="13"/>
      <c r="F607" s="13"/>
      <c r="G607" s="14"/>
      <c r="I607" s="193" t="s">
        <v>1977</v>
      </c>
      <c r="J607" s="194" t="s">
        <v>1977</v>
      </c>
      <c r="K607" s="195" t="s">
        <v>1977</v>
      </c>
      <c r="L607" s="193" t="s">
        <v>1977</v>
      </c>
      <c r="M607" s="194" t="s">
        <v>1977</v>
      </c>
      <c r="N607" s="195" t="s">
        <v>1977</v>
      </c>
    </row>
    <row r="608" spans="1:21" ht="5.25" customHeight="1" thickBot="1" x14ac:dyDescent="0.4">
      <c r="I608" s="199" t="s">
        <v>1977</v>
      </c>
      <c r="J608" s="199" t="s">
        <v>1977</v>
      </c>
      <c r="K608" s="199" t="s">
        <v>1977</v>
      </c>
      <c r="L608" s="199" t="s">
        <v>1977</v>
      </c>
      <c r="M608" s="199" t="s">
        <v>1977</v>
      </c>
      <c r="N608" s="199" t="s">
        <v>1977</v>
      </c>
    </row>
    <row r="609" spans="2:21" ht="19.5" customHeight="1" thickBot="1" x14ac:dyDescent="0.4">
      <c r="B609" s="66"/>
      <c r="C609" s="24" t="s">
        <v>2025</v>
      </c>
      <c r="D609" s="16"/>
      <c r="E609" s="16"/>
      <c r="F609" s="16"/>
      <c r="G609" s="17"/>
      <c r="I609" s="193" t="s">
        <v>1977</v>
      </c>
      <c r="J609" s="194" t="s">
        <v>1977</v>
      </c>
      <c r="K609" s="195" t="s">
        <v>1977</v>
      </c>
      <c r="L609" s="193" t="s">
        <v>1977</v>
      </c>
      <c r="M609" s="194" t="s">
        <v>1977</v>
      </c>
      <c r="N609" s="195" t="s">
        <v>1977</v>
      </c>
      <c r="P609" s="57">
        <f t="shared" ref="P609:U609" si="23">COUNTIF(I611:I624, "■")</f>
        <v>12</v>
      </c>
      <c r="Q609" s="57">
        <f t="shared" si="23"/>
        <v>6</v>
      </c>
      <c r="R609" s="57">
        <f t="shared" si="23"/>
        <v>4</v>
      </c>
      <c r="S609" s="57">
        <f t="shared" si="23"/>
        <v>0</v>
      </c>
      <c r="T609" s="57">
        <f t="shared" si="23"/>
        <v>0</v>
      </c>
      <c r="U609" s="57">
        <f t="shared" si="23"/>
        <v>0</v>
      </c>
    </row>
    <row r="610" spans="2:21" ht="19.5" customHeight="1" thickBot="1" x14ac:dyDescent="0.4">
      <c r="B610" s="67" t="s">
        <v>214</v>
      </c>
      <c r="C610" s="33" t="s">
        <v>1917</v>
      </c>
      <c r="D610" s="34" t="s">
        <v>1918</v>
      </c>
      <c r="E610" s="34" t="s">
        <v>1919</v>
      </c>
      <c r="F610" s="34" t="s">
        <v>1920</v>
      </c>
      <c r="G610" s="35" t="s">
        <v>1921</v>
      </c>
      <c r="I610" s="196" t="s">
        <v>1977</v>
      </c>
      <c r="J610" s="197" t="s">
        <v>1977</v>
      </c>
      <c r="K610" s="198" t="s">
        <v>1977</v>
      </c>
      <c r="L610" s="196" t="s">
        <v>1977</v>
      </c>
      <c r="M610" s="197" t="s">
        <v>1977</v>
      </c>
      <c r="N610" s="198" t="s">
        <v>1977</v>
      </c>
    </row>
    <row r="611" spans="2:21" ht="19.5" customHeight="1" x14ac:dyDescent="0.35">
      <c r="B611" s="68">
        <f>B606+1</f>
        <v>568</v>
      </c>
      <c r="C611" s="25" t="s">
        <v>1952</v>
      </c>
      <c r="D611" s="26" t="s">
        <v>1888</v>
      </c>
      <c r="E611" s="26" t="s">
        <v>1910</v>
      </c>
      <c r="F611" s="27" t="s">
        <v>1887</v>
      </c>
      <c r="G611" s="28" t="s">
        <v>1978</v>
      </c>
      <c r="I611" s="45" t="s">
        <v>1977</v>
      </c>
      <c r="J611" s="145"/>
      <c r="K611" s="156"/>
      <c r="L611" s="45"/>
      <c r="M611" s="171"/>
      <c r="N611" s="185"/>
    </row>
    <row r="612" spans="2:21" ht="19.5" customHeight="1" x14ac:dyDescent="0.35">
      <c r="B612" s="68">
        <f>B611+1</f>
        <v>569</v>
      </c>
      <c r="C612" s="10" t="s">
        <v>2004</v>
      </c>
      <c r="D612" s="5" t="s">
        <v>1979</v>
      </c>
      <c r="E612" s="5" t="s">
        <v>2012</v>
      </c>
      <c r="F612" s="19" t="s">
        <v>1887</v>
      </c>
      <c r="G612" s="7" t="s">
        <v>1980</v>
      </c>
      <c r="I612" s="43" t="s">
        <v>1977</v>
      </c>
      <c r="J612" s="141"/>
      <c r="K612" s="152"/>
      <c r="L612" s="43"/>
      <c r="M612" s="172"/>
      <c r="N612" s="186"/>
    </row>
    <row r="613" spans="2:21" ht="19.5" customHeight="1" x14ac:dyDescent="0.35">
      <c r="B613" s="68">
        <f t="shared" ref="B613:B624" si="24">B612+1</f>
        <v>570</v>
      </c>
      <c r="C613" s="10" t="s">
        <v>1952</v>
      </c>
      <c r="D613" s="36" t="s">
        <v>1981</v>
      </c>
      <c r="E613" s="36" t="s">
        <v>2013</v>
      </c>
      <c r="F613" s="38" t="s">
        <v>1887</v>
      </c>
      <c r="G613" s="39" t="s">
        <v>2006</v>
      </c>
      <c r="I613" s="43" t="s">
        <v>1977</v>
      </c>
      <c r="J613" s="140" t="s">
        <v>1977</v>
      </c>
      <c r="K613" s="151" t="s">
        <v>1977</v>
      </c>
      <c r="L613" s="43"/>
      <c r="M613" s="164"/>
      <c r="N613" s="178"/>
    </row>
    <row r="614" spans="2:21" ht="19.5" customHeight="1" x14ac:dyDescent="0.35">
      <c r="B614" s="68">
        <f t="shared" si="24"/>
        <v>571</v>
      </c>
      <c r="C614" s="10" t="s">
        <v>1997</v>
      </c>
      <c r="D614" s="36" t="s">
        <v>1982</v>
      </c>
      <c r="E614" s="36" t="s">
        <v>2014</v>
      </c>
      <c r="F614" s="38" t="s">
        <v>1887</v>
      </c>
      <c r="G614" s="39" t="s">
        <v>2007</v>
      </c>
      <c r="I614" s="43" t="s">
        <v>1977</v>
      </c>
      <c r="J614" s="141" t="s">
        <v>1976</v>
      </c>
      <c r="K614" s="152"/>
      <c r="L614" s="43"/>
      <c r="M614" s="172"/>
      <c r="N614" s="186"/>
    </row>
    <row r="615" spans="2:21" ht="19.5" customHeight="1" x14ac:dyDescent="0.35">
      <c r="B615" s="68">
        <f t="shared" si="24"/>
        <v>572</v>
      </c>
      <c r="C615" s="10" t="s">
        <v>1998</v>
      </c>
      <c r="D615" s="36" t="s">
        <v>1983</v>
      </c>
      <c r="E615" s="36" t="s">
        <v>2015</v>
      </c>
      <c r="F615" s="38" t="s">
        <v>1887</v>
      </c>
      <c r="G615" s="39" t="s">
        <v>1984</v>
      </c>
      <c r="I615" s="43" t="s">
        <v>1977</v>
      </c>
      <c r="J615" s="140" t="s">
        <v>1977</v>
      </c>
      <c r="K615" s="151"/>
      <c r="L615" s="43"/>
      <c r="M615" s="164"/>
      <c r="N615" s="178"/>
    </row>
    <row r="616" spans="2:21" ht="19.5" customHeight="1" x14ac:dyDescent="0.35">
      <c r="B616" s="68">
        <f t="shared" si="24"/>
        <v>573</v>
      </c>
      <c r="C616" s="10" t="s">
        <v>1999</v>
      </c>
      <c r="D616" s="36" t="s">
        <v>1985</v>
      </c>
      <c r="E616" s="36" t="s">
        <v>2013</v>
      </c>
      <c r="F616" s="38" t="s">
        <v>1887</v>
      </c>
      <c r="G616" s="39" t="s">
        <v>2008</v>
      </c>
      <c r="I616" s="43" t="s">
        <v>1977</v>
      </c>
      <c r="J616" s="140"/>
      <c r="K616" s="152"/>
      <c r="L616" s="43"/>
      <c r="M616" s="164"/>
      <c r="N616" s="186"/>
    </row>
    <row r="617" spans="2:21" ht="19.5" customHeight="1" x14ac:dyDescent="0.35">
      <c r="B617" s="68">
        <f t="shared" si="24"/>
        <v>574</v>
      </c>
      <c r="C617" s="10" t="s">
        <v>2000</v>
      </c>
      <c r="D617" s="36" t="s">
        <v>1987</v>
      </c>
      <c r="E617" s="36" t="s">
        <v>2016</v>
      </c>
      <c r="F617" s="38" t="s">
        <v>1887</v>
      </c>
      <c r="G617" s="39" t="s">
        <v>2009</v>
      </c>
      <c r="I617" s="43" t="s">
        <v>1977</v>
      </c>
      <c r="J617" s="140" t="s">
        <v>1977</v>
      </c>
      <c r="K617" s="152" t="s">
        <v>1976</v>
      </c>
      <c r="L617" s="43"/>
      <c r="M617" s="164"/>
      <c r="N617" s="186"/>
    </row>
    <row r="618" spans="2:21" ht="19.5" customHeight="1" x14ac:dyDescent="0.35">
      <c r="B618" s="68">
        <f t="shared" si="24"/>
        <v>575</v>
      </c>
      <c r="C618" s="10" t="s">
        <v>1912</v>
      </c>
      <c r="D618" s="36" t="s">
        <v>1988</v>
      </c>
      <c r="E618" s="36" t="s">
        <v>2017</v>
      </c>
      <c r="F618" s="38" t="s">
        <v>1887</v>
      </c>
      <c r="G618" s="39" t="s">
        <v>1989</v>
      </c>
      <c r="I618" s="43" t="s">
        <v>1977</v>
      </c>
      <c r="J618" s="141"/>
      <c r="K618" s="152"/>
      <c r="L618" s="43"/>
      <c r="M618" s="172"/>
      <c r="N618" s="186"/>
    </row>
    <row r="619" spans="2:21" ht="19.5" customHeight="1" x14ac:dyDescent="0.35">
      <c r="B619" s="68">
        <f t="shared" si="24"/>
        <v>576</v>
      </c>
      <c r="C619" s="10" t="s">
        <v>2001</v>
      </c>
      <c r="D619" s="36" t="s">
        <v>1903</v>
      </c>
      <c r="E619" s="36" t="s">
        <v>2018</v>
      </c>
      <c r="F619" s="38" t="s">
        <v>1887</v>
      </c>
      <c r="G619" s="39" t="s">
        <v>2010</v>
      </c>
      <c r="I619" s="43" t="s">
        <v>1977</v>
      </c>
      <c r="J619" s="140" t="s">
        <v>1977</v>
      </c>
      <c r="K619" s="151" t="s">
        <v>1977</v>
      </c>
      <c r="L619" s="43"/>
      <c r="M619" s="164"/>
      <c r="N619" s="178"/>
    </row>
    <row r="620" spans="2:21" ht="19.5" customHeight="1" x14ac:dyDescent="0.35">
      <c r="B620" s="68">
        <f t="shared" si="24"/>
        <v>577</v>
      </c>
      <c r="C620" s="10" t="s">
        <v>1952</v>
      </c>
      <c r="D620" s="36" t="s">
        <v>1990</v>
      </c>
      <c r="E620" s="36" t="s">
        <v>1910</v>
      </c>
      <c r="F620" s="38" t="s">
        <v>1887</v>
      </c>
      <c r="G620" s="39" t="s">
        <v>1991</v>
      </c>
      <c r="I620" s="43" t="s">
        <v>1977</v>
      </c>
      <c r="J620" s="140"/>
      <c r="K620" s="151"/>
      <c r="L620" s="43"/>
      <c r="M620" s="164"/>
      <c r="N620" s="178"/>
    </row>
    <row r="621" spans="2:21" ht="19.5" customHeight="1" x14ac:dyDescent="0.35">
      <c r="B621" s="68">
        <f t="shared" si="24"/>
        <v>578</v>
      </c>
      <c r="C621" s="10" t="s">
        <v>2002</v>
      </c>
      <c r="D621" s="36" t="s">
        <v>1992</v>
      </c>
      <c r="E621" s="36" t="s">
        <v>2019</v>
      </c>
      <c r="F621" s="38" t="s">
        <v>1887</v>
      </c>
      <c r="G621" s="39" t="s">
        <v>2011</v>
      </c>
      <c r="I621" s="43" t="s">
        <v>1977</v>
      </c>
      <c r="J621" s="141" t="s">
        <v>1976</v>
      </c>
      <c r="K621" s="152" t="s">
        <v>1976</v>
      </c>
      <c r="L621" s="43"/>
      <c r="M621" s="172"/>
      <c r="N621" s="186"/>
    </row>
    <row r="622" spans="2:21" ht="19.5" customHeight="1" x14ac:dyDescent="0.35">
      <c r="B622" s="68">
        <f t="shared" si="24"/>
        <v>579</v>
      </c>
      <c r="C622" s="10" t="s">
        <v>1952</v>
      </c>
      <c r="D622" s="36" t="s">
        <v>1993</v>
      </c>
      <c r="E622" s="36" t="s">
        <v>2020</v>
      </c>
      <c r="F622" s="38" t="s">
        <v>1887</v>
      </c>
      <c r="G622" s="39" t="s">
        <v>2022</v>
      </c>
      <c r="I622" s="43"/>
      <c r="J622" s="140" t="s">
        <v>1977</v>
      </c>
      <c r="K622" s="151" t="s">
        <v>1977</v>
      </c>
      <c r="L622" s="43"/>
      <c r="M622" s="164"/>
      <c r="N622" s="178"/>
    </row>
    <row r="623" spans="2:21" ht="19.5" customHeight="1" x14ac:dyDescent="0.35">
      <c r="B623" s="68">
        <f t="shared" si="24"/>
        <v>580</v>
      </c>
      <c r="C623" s="10" t="s">
        <v>2005</v>
      </c>
      <c r="D623" s="5" t="s">
        <v>1994</v>
      </c>
      <c r="E623" s="5" t="s">
        <v>1995</v>
      </c>
      <c r="F623" s="19" t="s">
        <v>1887</v>
      </c>
      <c r="G623" s="7" t="s">
        <v>2023</v>
      </c>
      <c r="I623" s="43" t="s">
        <v>1977</v>
      </c>
      <c r="J623" s="140"/>
      <c r="K623" s="152" t="s">
        <v>1976</v>
      </c>
      <c r="L623" s="43"/>
      <c r="M623" s="164"/>
      <c r="N623" s="186"/>
    </row>
    <row r="624" spans="2:21" ht="19.5" customHeight="1" thickBot="1" x14ac:dyDescent="0.4">
      <c r="B624" s="68">
        <f t="shared" si="24"/>
        <v>581</v>
      </c>
      <c r="C624" s="10" t="s">
        <v>2003</v>
      </c>
      <c r="D624" s="5" t="s">
        <v>1996</v>
      </c>
      <c r="E624" s="5" t="s">
        <v>2021</v>
      </c>
      <c r="F624" s="19" t="s">
        <v>1887</v>
      </c>
      <c r="G624" s="7" t="s">
        <v>2024</v>
      </c>
      <c r="I624" s="43"/>
      <c r="J624" s="140" t="s">
        <v>1977</v>
      </c>
      <c r="K624" s="151" t="s">
        <v>1977</v>
      </c>
      <c r="L624" s="43"/>
      <c r="M624" s="164"/>
      <c r="N624" s="178"/>
    </row>
    <row r="625" spans="1:21" ht="19.5" customHeight="1" thickBot="1" x14ac:dyDescent="0.4">
      <c r="A625" s="204"/>
      <c r="B625" s="69"/>
      <c r="C625" s="12"/>
      <c r="D625" s="13"/>
      <c r="E625" s="13"/>
      <c r="F625" s="13"/>
      <c r="G625" s="14"/>
      <c r="I625" s="193" t="s">
        <v>1977</v>
      </c>
      <c r="J625" s="194" t="s">
        <v>1977</v>
      </c>
      <c r="K625" s="195" t="s">
        <v>1977</v>
      </c>
      <c r="L625" s="193" t="s">
        <v>1977</v>
      </c>
      <c r="M625" s="194" t="s">
        <v>1977</v>
      </c>
      <c r="N625" s="195" t="s">
        <v>1977</v>
      </c>
    </row>
    <row r="626" spans="1:21" ht="5.25" customHeight="1" thickBot="1" x14ac:dyDescent="0.4">
      <c r="I626" s="199" t="s">
        <v>1977</v>
      </c>
      <c r="J626" s="199" t="s">
        <v>1977</v>
      </c>
      <c r="K626" s="199" t="s">
        <v>1977</v>
      </c>
      <c r="L626" s="199" t="s">
        <v>1977</v>
      </c>
      <c r="M626" s="199" t="s">
        <v>1977</v>
      </c>
      <c r="N626" s="199" t="s">
        <v>1977</v>
      </c>
    </row>
    <row r="627" spans="1:21" ht="19.5" customHeight="1" thickBot="1" x14ac:dyDescent="0.4">
      <c r="B627" s="66"/>
      <c r="C627" s="24" t="s">
        <v>1975</v>
      </c>
      <c r="D627" s="16"/>
      <c r="E627" s="16"/>
      <c r="F627" s="16"/>
      <c r="G627" s="17"/>
      <c r="I627" s="193" t="s">
        <v>1977</v>
      </c>
      <c r="J627" s="194" t="s">
        <v>1977</v>
      </c>
      <c r="K627" s="195" t="s">
        <v>1977</v>
      </c>
      <c r="L627" s="193" t="s">
        <v>1977</v>
      </c>
      <c r="M627" s="194" t="s">
        <v>1977</v>
      </c>
      <c r="N627" s="195" t="s">
        <v>1977</v>
      </c>
      <c r="P627" s="57">
        <f t="shared" ref="P627:U627" si="25">COUNTIF(I629:I700, "■")</f>
        <v>18</v>
      </c>
      <c r="Q627" s="57">
        <f t="shared" si="25"/>
        <v>9</v>
      </c>
      <c r="R627" s="57">
        <f t="shared" si="25"/>
        <v>6</v>
      </c>
      <c r="S627" s="57">
        <f t="shared" si="25"/>
        <v>72</v>
      </c>
      <c r="T627" s="57">
        <f t="shared" si="25"/>
        <v>36</v>
      </c>
      <c r="U627" s="57">
        <f t="shared" si="25"/>
        <v>24</v>
      </c>
    </row>
    <row r="628" spans="1:21" ht="19.5" customHeight="1" thickBot="1" x14ac:dyDescent="0.4">
      <c r="B628" s="67" t="s">
        <v>214</v>
      </c>
      <c r="C628" s="33" t="s">
        <v>1917</v>
      </c>
      <c r="D628" s="34" t="s">
        <v>1918</v>
      </c>
      <c r="E628" s="34" t="s">
        <v>1919</v>
      </c>
      <c r="F628" s="34" t="s">
        <v>1920</v>
      </c>
      <c r="G628" s="35" t="s">
        <v>1921</v>
      </c>
      <c r="I628" s="196" t="s">
        <v>1977</v>
      </c>
      <c r="J628" s="197" t="s">
        <v>1977</v>
      </c>
      <c r="K628" s="198" t="s">
        <v>1977</v>
      </c>
      <c r="L628" s="196" t="s">
        <v>1977</v>
      </c>
      <c r="M628" s="197" t="s">
        <v>1977</v>
      </c>
      <c r="N628" s="198" t="s">
        <v>1977</v>
      </c>
    </row>
    <row r="629" spans="1:21" ht="32.25" customHeight="1" x14ac:dyDescent="0.35">
      <c r="B629" s="68">
        <f>B624+1</f>
        <v>582</v>
      </c>
      <c r="C629" s="11" t="s">
        <v>41</v>
      </c>
      <c r="D629" s="8" t="s">
        <v>42</v>
      </c>
      <c r="E629" s="8" t="s">
        <v>43</v>
      </c>
      <c r="F629" s="61" t="s">
        <v>2295</v>
      </c>
      <c r="G629" s="9" t="s">
        <v>2417</v>
      </c>
      <c r="I629" s="43"/>
      <c r="J629" s="148"/>
      <c r="K629" s="159"/>
      <c r="L629" s="55" t="s">
        <v>1977</v>
      </c>
      <c r="M629" s="174"/>
      <c r="N629" s="189"/>
    </row>
    <row r="630" spans="1:21" ht="32.25" customHeight="1" x14ac:dyDescent="0.35">
      <c r="B630" s="68">
        <f>B629+1</f>
        <v>583</v>
      </c>
      <c r="C630" s="30" t="s">
        <v>1958</v>
      </c>
      <c r="D630" s="31" t="s">
        <v>1957</v>
      </c>
      <c r="E630" s="31" t="s">
        <v>1959</v>
      </c>
      <c r="F630" s="27" t="s">
        <v>1887</v>
      </c>
      <c r="G630" s="32" t="s">
        <v>1960</v>
      </c>
      <c r="I630" s="45" t="s">
        <v>1977</v>
      </c>
      <c r="J630" s="147" t="s">
        <v>1976</v>
      </c>
      <c r="K630" s="158"/>
      <c r="L630" s="54" t="s">
        <v>1977</v>
      </c>
      <c r="M630" s="173" t="s">
        <v>1977</v>
      </c>
      <c r="N630" s="188" t="s">
        <v>1977</v>
      </c>
    </row>
    <row r="631" spans="1:21" ht="19.5" customHeight="1" x14ac:dyDescent="0.35">
      <c r="B631" s="68">
        <f t="shared" ref="B631:B694" si="26">B630+1</f>
        <v>584</v>
      </c>
      <c r="C631" s="10" t="s">
        <v>68</v>
      </c>
      <c r="D631" s="31" t="s">
        <v>100</v>
      </c>
      <c r="E631" s="224" t="s">
        <v>2416</v>
      </c>
      <c r="F631" s="27" t="s">
        <v>1887</v>
      </c>
      <c r="G631" s="32" t="s">
        <v>2415</v>
      </c>
      <c r="I631" s="45"/>
      <c r="J631" s="147"/>
      <c r="K631" s="158"/>
      <c r="L631" s="54" t="s">
        <v>1977</v>
      </c>
      <c r="M631" s="173"/>
      <c r="N631" s="188"/>
    </row>
    <row r="632" spans="1:21" ht="32.25" customHeight="1" x14ac:dyDescent="0.35">
      <c r="B632" s="68">
        <f t="shared" si="26"/>
        <v>585</v>
      </c>
      <c r="C632" s="11" t="s">
        <v>1958</v>
      </c>
      <c r="D632" s="31" t="s">
        <v>101</v>
      </c>
      <c r="E632" s="31" t="s">
        <v>102</v>
      </c>
      <c r="F632" s="61" t="s">
        <v>2295</v>
      </c>
      <c r="G632" s="32" t="s">
        <v>743</v>
      </c>
      <c r="I632" s="45"/>
      <c r="J632" s="147"/>
      <c r="K632" s="158"/>
      <c r="L632" s="55" t="s">
        <v>1977</v>
      </c>
      <c r="M632" s="164" t="s">
        <v>1977</v>
      </c>
      <c r="N632" s="188"/>
    </row>
    <row r="633" spans="1:21" ht="19.5" customHeight="1" x14ac:dyDescent="0.35">
      <c r="B633" s="68">
        <f t="shared" si="26"/>
        <v>586</v>
      </c>
      <c r="C633" s="10" t="s">
        <v>1943</v>
      </c>
      <c r="D633" s="5" t="s">
        <v>1922</v>
      </c>
      <c r="E633" s="36" t="s">
        <v>1962</v>
      </c>
      <c r="F633" s="19" t="s">
        <v>1887</v>
      </c>
      <c r="G633" s="7" t="s">
        <v>1963</v>
      </c>
      <c r="I633" s="43" t="s">
        <v>1977</v>
      </c>
      <c r="J633" s="140" t="s">
        <v>1977</v>
      </c>
      <c r="K633" s="159" t="s">
        <v>1976</v>
      </c>
      <c r="L633" s="55" t="s">
        <v>1977</v>
      </c>
      <c r="M633" s="164" t="s">
        <v>1977</v>
      </c>
      <c r="N633" s="189" t="s">
        <v>1977</v>
      </c>
    </row>
    <row r="634" spans="1:21" ht="19.5" customHeight="1" x14ac:dyDescent="0.35">
      <c r="B634" s="68">
        <f t="shared" si="26"/>
        <v>587</v>
      </c>
      <c r="C634" s="10" t="s">
        <v>1943</v>
      </c>
      <c r="D634" s="31" t="s">
        <v>1922</v>
      </c>
      <c r="E634" s="31" t="s">
        <v>45</v>
      </c>
      <c r="F634" s="62" t="s">
        <v>1887</v>
      </c>
      <c r="G634" s="32" t="s">
        <v>46</v>
      </c>
      <c r="I634" s="45"/>
      <c r="J634" s="147"/>
      <c r="K634" s="158"/>
      <c r="L634" s="54" t="s">
        <v>1977</v>
      </c>
      <c r="M634" s="173"/>
      <c r="N634" s="188"/>
    </row>
    <row r="635" spans="1:21" ht="19.5" customHeight="1" x14ac:dyDescent="0.35">
      <c r="B635" s="68">
        <f t="shared" si="26"/>
        <v>588</v>
      </c>
      <c r="C635" s="10" t="s">
        <v>1952</v>
      </c>
      <c r="D635" s="5" t="s">
        <v>156</v>
      </c>
      <c r="E635" s="31" t="s">
        <v>157</v>
      </c>
      <c r="F635" s="19" t="s">
        <v>1887</v>
      </c>
      <c r="G635" s="7" t="s">
        <v>158</v>
      </c>
      <c r="I635" s="43"/>
      <c r="J635" s="140"/>
      <c r="K635" s="159"/>
      <c r="L635" s="55" t="s">
        <v>1977</v>
      </c>
      <c r="M635" s="164" t="s">
        <v>1977</v>
      </c>
      <c r="N635" s="189" t="s">
        <v>1977</v>
      </c>
    </row>
    <row r="636" spans="1:21" ht="19.5" customHeight="1" x14ac:dyDescent="0.35">
      <c r="B636" s="68">
        <f t="shared" si="26"/>
        <v>589</v>
      </c>
      <c r="C636" s="10" t="s">
        <v>1952</v>
      </c>
      <c r="D636" s="5" t="s">
        <v>47</v>
      </c>
      <c r="E636" s="36" t="s">
        <v>60</v>
      </c>
      <c r="F636" s="19" t="s">
        <v>1887</v>
      </c>
      <c r="G636" s="7" t="s">
        <v>61</v>
      </c>
      <c r="I636" s="43"/>
      <c r="J636" s="140"/>
      <c r="K636" s="159"/>
      <c r="L636" s="55" t="s">
        <v>1977</v>
      </c>
      <c r="M636" s="164" t="s">
        <v>1977</v>
      </c>
      <c r="N636" s="189" t="s">
        <v>1977</v>
      </c>
    </row>
    <row r="637" spans="1:21" ht="19.5" customHeight="1" x14ac:dyDescent="0.35">
      <c r="B637" s="68">
        <f t="shared" si="26"/>
        <v>590</v>
      </c>
      <c r="C637" s="10" t="s">
        <v>1952</v>
      </c>
      <c r="D637" s="36" t="s">
        <v>2460</v>
      </c>
      <c r="E637" s="36" t="s">
        <v>48</v>
      </c>
      <c r="F637" s="19" t="s">
        <v>1887</v>
      </c>
      <c r="G637" s="7" t="s">
        <v>59</v>
      </c>
      <c r="I637" s="43"/>
      <c r="J637" s="140"/>
      <c r="K637" s="159"/>
      <c r="L637" s="55" t="s">
        <v>1977</v>
      </c>
      <c r="M637" s="164"/>
      <c r="N637" s="189"/>
    </row>
    <row r="638" spans="1:21" ht="19.5" customHeight="1" x14ac:dyDescent="0.35">
      <c r="B638" s="68">
        <f t="shared" si="26"/>
        <v>591</v>
      </c>
      <c r="C638" s="11" t="s">
        <v>79</v>
      </c>
      <c r="D638" s="36" t="s">
        <v>103</v>
      </c>
      <c r="E638" s="36" t="s">
        <v>104</v>
      </c>
      <c r="F638" s="19" t="s">
        <v>1887</v>
      </c>
      <c r="G638" s="7" t="s">
        <v>105</v>
      </c>
      <c r="I638" s="43"/>
      <c r="J638" s="140"/>
      <c r="K638" s="159"/>
      <c r="L638" s="55" t="s">
        <v>1977</v>
      </c>
      <c r="M638" s="164"/>
      <c r="N638" s="189"/>
    </row>
    <row r="639" spans="1:21" ht="19.5" customHeight="1" x14ac:dyDescent="0.35">
      <c r="B639" s="68">
        <f t="shared" si="26"/>
        <v>592</v>
      </c>
      <c r="C639" s="10" t="s">
        <v>1947</v>
      </c>
      <c r="D639" s="36" t="s">
        <v>106</v>
      </c>
      <c r="E639" s="36" t="s">
        <v>107</v>
      </c>
      <c r="F639" s="19" t="s">
        <v>1887</v>
      </c>
      <c r="G639" s="7" t="s">
        <v>108</v>
      </c>
      <c r="I639" s="43" t="s">
        <v>1977</v>
      </c>
      <c r="J639" s="140"/>
      <c r="K639" s="159"/>
      <c r="L639" s="55" t="s">
        <v>1977</v>
      </c>
      <c r="M639" s="164"/>
      <c r="N639" s="189"/>
    </row>
    <row r="640" spans="1:21" ht="19.5" customHeight="1" x14ac:dyDescent="0.35">
      <c r="B640" s="68">
        <f t="shared" si="26"/>
        <v>593</v>
      </c>
      <c r="C640" s="10" t="s">
        <v>1952</v>
      </c>
      <c r="D640" s="5" t="s">
        <v>49</v>
      </c>
      <c r="E640" s="36" t="s">
        <v>1894</v>
      </c>
      <c r="F640" s="19" t="s">
        <v>1887</v>
      </c>
      <c r="G640" s="7" t="s">
        <v>62</v>
      </c>
      <c r="I640" s="43"/>
      <c r="J640" s="140"/>
      <c r="K640" s="159"/>
      <c r="L640" s="55" t="s">
        <v>1977</v>
      </c>
      <c r="M640" s="164" t="s">
        <v>1977</v>
      </c>
      <c r="N640" s="189" t="s">
        <v>1977</v>
      </c>
    </row>
    <row r="641" spans="2:14" ht="19.5" customHeight="1" x14ac:dyDescent="0.35">
      <c r="B641" s="68">
        <f t="shared" si="26"/>
        <v>594</v>
      </c>
      <c r="C641" s="10" t="s">
        <v>1947</v>
      </c>
      <c r="D641" s="5" t="s">
        <v>50</v>
      </c>
      <c r="E641" s="36" t="s">
        <v>351</v>
      </c>
      <c r="F641" s="19" t="s">
        <v>1887</v>
      </c>
      <c r="G641" s="7" t="s">
        <v>2414</v>
      </c>
      <c r="I641" s="43"/>
      <c r="J641" s="140"/>
      <c r="K641" s="159"/>
      <c r="L641" s="55" t="s">
        <v>1977</v>
      </c>
      <c r="M641" s="164" t="s">
        <v>1977</v>
      </c>
      <c r="N641" s="189"/>
    </row>
    <row r="642" spans="2:14" ht="19.5" customHeight="1" x14ac:dyDescent="0.35">
      <c r="B642" s="68">
        <f t="shared" si="26"/>
        <v>595</v>
      </c>
      <c r="C642" s="10" t="s">
        <v>1952</v>
      </c>
      <c r="D642" s="5" t="s">
        <v>201</v>
      </c>
      <c r="E642" s="36" t="s">
        <v>267</v>
      </c>
      <c r="F642" s="19" t="s">
        <v>1887</v>
      </c>
      <c r="G642" s="7" t="s">
        <v>2461</v>
      </c>
      <c r="I642" s="43"/>
      <c r="J642" s="140"/>
      <c r="K642" s="159"/>
      <c r="L642" s="55" t="s">
        <v>1977</v>
      </c>
      <c r="M642" s="164"/>
      <c r="N642" s="189"/>
    </row>
    <row r="643" spans="2:14" ht="19.5" customHeight="1" x14ac:dyDescent="0.35">
      <c r="B643" s="68">
        <f t="shared" si="26"/>
        <v>596</v>
      </c>
      <c r="C643" s="10" t="s">
        <v>68</v>
      </c>
      <c r="D643" s="5" t="s">
        <v>51</v>
      </c>
      <c r="E643" s="36" t="s">
        <v>52</v>
      </c>
      <c r="F643" s="19" t="s">
        <v>1887</v>
      </c>
      <c r="G643" s="7" t="s">
        <v>2413</v>
      </c>
      <c r="I643" s="43"/>
      <c r="J643" s="140"/>
      <c r="K643" s="159"/>
      <c r="L643" s="55" t="s">
        <v>1977</v>
      </c>
      <c r="M643" s="164" t="s">
        <v>1977</v>
      </c>
      <c r="N643" s="189" t="s">
        <v>1977</v>
      </c>
    </row>
    <row r="644" spans="2:14" ht="36.75" customHeight="1" x14ac:dyDescent="0.35">
      <c r="B644" s="68">
        <f t="shared" si="26"/>
        <v>597</v>
      </c>
      <c r="C644" s="220" t="s">
        <v>2532</v>
      </c>
      <c r="D644" s="52" t="s">
        <v>2485</v>
      </c>
      <c r="E644" s="52" t="s">
        <v>2486</v>
      </c>
      <c r="F644" s="19" t="s">
        <v>1887</v>
      </c>
      <c r="G644" s="59" t="s">
        <v>2533</v>
      </c>
      <c r="H644" s="205"/>
      <c r="I644" s="43"/>
      <c r="J644" s="148"/>
      <c r="K644" s="159"/>
      <c r="L644" s="55" t="s">
        <v>1977</v>
      </c>
      <c r="M644" s="164"/>
      <c r="N644" s="189"/>
    </row>
    <row r="645" spans="2:14" ht="19.5" customHeight="1" x14ac:dyDescent="0.35">
      <c r="B645" s="68">
        <f t="shared" si="26"/>
        <v>598</v>
      </c>
      <c r="C645" s="10" t="s">
        <v>70</v>
      </c>
      <c r="D645" s="5" t="s">
        <v>53</v>
      </c>
      <c r="E645" s="36" t="s">
        <v>1678</v>
      </c>
      <c r="F645" s="19" t="s">
        <v>1887</v>
      </c>
      <c r="G645" s="7" t="s">
        <v>63</v>
      </c>
      <c r="I645" s="43"/>
      <c r="J645" s="140"/>
      <c r="K645" s="159"/>
      <c r="L645" s="55" t="s">
        <v>1977</v>
      </c>
      <c r="M645" s="164"/>
      <c r="N645" s="189"/>
    </row>
    <row r="646" spans="2:14" ht="19.5" customHeight="1" x14ac:dyDescent="0.35">
      <c r="B646" s="68">
        <f t="shared" si="26"/>
        <v>599</v>
      </c>
      <c r="C646" s="10" t="s">
        <v>1952</v>
      </c>
      <c r="D646" s="5" t="s">
        <v>54</v>
      </c>
      <c r="E646" s="36" t="s">
        <v>55</v>
      </c>
      <c r="F646" s="19" t="s">
        <v>1887</v>
      </c>
      <c r="G646" s="7" t="s">
        <v>64</v>
      </c>
      <c r="I646" s="43" t="s">
        <v>1977</v>
      </c>
      <c r="J646" s="140"/>
      <c r="K646" s="159"/>
      <c r="L646" s="55" t="s">
        <v>1977</v>
      </c>
      <c r="M646" s="164" t="s">
        <v>1977</v>
      </c>
      <c r="N646" s="189" t="s">
        <v>1977</v>
      </c>
    </row>
    <row r="647" spans="2:14" ht="19.5" customHeight="1" x14ac:dyDescent="0.35">
      <c r="B647" s="68">
        <f t="shared" si="26"/>
        <v>600</v>
      </c>
      <c r="C647" s="10" t="s">
        <v>1947</v>
      </c>
      <c r="D647" s="5" t="s">
        <v>785</v>
      </c>
      <c r="E647" s="36" t="s">
        <v>786</v>
      </c>
      <c r="F647" s="19" t="s">
        <v>1887</v>
      </c>
      <c r="G647" s="7" t="s">
        <v>787</v>
      </c>
      <c r="I647" s="43"/>
      <c r="J647" s="140"/>
      <c r="K647" s="159"/>
      <c r="L647" s="55" t="s">
        <v>1977</v>
      </c>
      <c r="M647" s="164"/>
      <c r="N647" s="189"/>
    </row>
    <row r="648" spans="2:14" ht="19.5" customHeight="1" x14ac:dyDescent="0.35">
      <c r="B648" s="68">
        <f t="shared" si="26"/>
        <v>601</v>
      </c>
      <c r="C648" s="10" t="s">
        <v>2002</v>
      </c>
      <c r="D648" s="5" t="s">
        <v>2182</v>
      </c>
      <c r="E648" s="36" t="s">
        <v>154</v>
      </c>
      <c r="F648" s="19" t="s">
        <v>1887</v>
      </c>
      <c r="G648" s="7" t="s">
        <v>155</v>
      </c>
      <c r="I648" s="43"/>
      <c r="J648" s="140"/>
      <c r="K648" s="159"/>
      <c r="L648" s="55" t="s">
        <v>1977</v>
      </c>
      <c r="M648" s="164"/>
      <c r="N648" s="189"/>
    </row>
    <row r="649" spans="2:14" ht="19.5" customHeight="1" x14ac:dyDescent="0.35">
      <c r="B649" s="68">
        <f t="shared" si="26"/>
        <v>602</v>
      </c>
      <c r="C649" s="10" t="s">
        <v>2002</v>
      </c>
      <c r="D649" s="5" t="s">
        <v>2182</v>
      </c>
      <c r="E649" s="36" t="s">
        <v>267</v>
      </c>
      <c r="F649" s="19" t="s">
        <v>1887</v>
      </c>
      <c r="G649" s="7" t="s">
        <v>65</v>
      </c>
      <c r="I649" s="43"/>
      <c r="J649" s="140"/>
      <c r="K649" s="159"/>
      <c r="L649" s="55" t="s">
        <v>1977</v>
      </c>
      <c r="M649" s="164"/>
      <c r="N649" s="189"/>
    </row>
    <row r="650" spans="2:14" ht="19.5" customHeight="1" x14ac:dyDescent="0.35">
      <c r="B650" s="68">
        <f t="shared" si="26"/>
        <v>603</v>
      </c>
      <c r="C650" s="10" t="s">
        <v>69</v>
      </c>
      <c r="D650" s="5" t="s">
        <v>56</v>
      </c>
      <c r="E650" s="36" t="s">
        <v>66</v>
      </c>
      <c r="F650" s="19" t="s">
        <v>1887</v>
      </c>
      <c r="G650" s="7" t="s">
        <v>56</v>
      </c>
      <c r="I650" s="43"/>
      <c r="J650" s="140"/>
      <c r="K650" s="159"/>
      <c r="L650" s="55" t="s">
        <v>1977</v>
      </c>
      <c r="M650" s="164" t="s">
        <v>1977</v>
      </c>
      <c r="N650" s="189" t="s">
        <v>1977</v>
      </c>
    </row>
    <row r="651" spans="2:14" ht="19.5" customHeight="1" x14ac:dyDescent="0.35">
      <c r="B651" s="68">
        <f t="shared" si="26"/>
        <v>604</v>
      </c>
      <c r="C651" s="10" t="s">
        <v>2271</v>
      </c>
      <c r="D651" s="5" t="s">
        <v>109</v>
      </c>
      <c r="E651" s="36" t="s">
        <v>110</v>
      </c>
      <c r="F651" s="19" t="s">
        <v>1887</v>
      </c>
      <c r="G651" s="7" t="s">
        <v>111</v>
      </c>
      <c r="I651" s="43"/>
      <c r="J651" s="140"/>
      <c r="K651" s="159"/>
      <c r="L651" s="55" t="s">
        <v>1977</v>
      </c>
      <c r="M651" s="164"/>
      <c r="N651" s="189"/>
    </row>
    <row r="652" spans="2:14" ht="19.5" customHeight="1" x14ac:dyDescent="0.35">
      <c r="B652" s="68">
        <f t="shared" si="26"/>
        <v>605</v>
      </c>
      <c r="C652" s="10" t="s">
        <v>2268</v>
      </c>
      <c r="D652" s="5" t="s">
        <v>788</v>
      </c>
      <c r="E652" s="36" t="s">
        <v>2222</v>
      </c>
      <c r="F652" s="19" t="s">
        <v>1887</v>
      </c>
      <c r="G652" s="7" t="s">
        <v>789</v>
      </c>
      <c r="I652" s="43"/>
      <c r="J652" s="140"/>
      <c r="K652" s="159"/>
      <c r="L652" s="55" t="s">
        <v>1977</v>
      </c>
      <c r="M652" s="164"/>
      <c r="N652" s="189"/>
    </row>
    <row r="653" spans="2:14" ht="19.5" customHeight="1" x14ac:dyDescent="0.35">
      <c r="B653" s="68">
        <f t="shared" si="26"/>
        <v>606</v>
      </c>
      <c r="C653" s="11" t="s">
        <v>1832</v>
      </c>
      <c r="D653" s="5" t="s">
        <v>790</v>
      </c>
      <c r="E653" s="36" t="s">
        <v>980</v>
      </c>
      <c r="F653" s="19" t="s">
        <v>1887</v>
      </c>
      <c r="G653" s="7" t="s">
        <v>791</v>
      </c>
      <c r="I653" s="43"/>
      <c r="J653" s="140"/>
      <c r="K653" s="159"/>
      <c r="L653" s="55" t="s">
        <v>1977</v>
      </c>
      <c r="M653" s="164" t="s">
        <v>1977</v>
      </c>
      <c r="N653" s="189" t="s">
        <v>1977</v>
      </c>
    </row>
    <row r="654" spans="2:14" ht="19.5" customHeight="1" x14ac:dyDescent="0.35">
      <c r="B654" s="68">
        <f t="shared" si="26"/>
        <v>607</v>
      </c>
      <c r="C654" s="11" t="s">
        <v>79</v>
      </c>
      <c r="D654" s="36" t="s">
        <v>152</v>
      </c>
      <c r="E654" s="36" t="s">
        <v>151</v>
      </c>
      <c r="F654" s="19" t="s">
        <v>1887</v>
      </c>
      <c r="G654" s="7" t="s">
        <v>153</v>
      </c>
      <c r="I654" s="43"/>
      <c r="J654" s="140"/>
      <c r="K654" s="159"/>
      <c r="L654" s="55" t="s">
        <v>1977</v>
      </c>
      <c r="M654" s="164" t="s">
        <v>1977</v>
      </c>
      <c r="N654" s="189"/>
    </row>
    <row r="655" spans="2:14" ht="19.5" customHeight="1" x14ac:dyDescent="0.35">
      <c r="B655" s="68">
        <f t="shared" si="26"/>
        <v>608</v>
      </c>
      <c r="C655" s="10" t="s">
        <v>1952</v>
      </c>
      <c r="D655" s="5" t="s">
        <v>57</v>
      </c>
      <c r="E655" s="36" t="s">
        <v>58</v>
      </c>
      <c r="F655" s="19" t="s">
        <v>1887</v>
      </c>
      <c r="G655" s="7" t="s">
        <v>67</v>
      </c>
      <c r="I655" s="43"/>
      <c r="J655" s="140"/>
      <c r="K655" s="159"/>
      <c r="L655" s="55" t="s">
        <v>1977</v>
      </c>
      <c r="M655" s="164"/>
      <c r="N655" s="189"/>
    </row>
    <row r="656" spans="2:14" ht="19.5" customHeight="1" x14ac:dyDescent="0.35">
      <c r="B656" s="68">
        <f t="shared" si="26"/>
        <v>609</v>
      </c>
      <c r="C656" s="10" t="s">
        <v>2266</v>
      </c>
      <c r="D656" s="5" t="s">
        <v>604</v>
      </c>
      <c r="E656" s="36" t="s">
        <v>605</v>
      </c>
      <c r="F656" s="19" t="s">
        <v>1887</v>
      </c>
      <c r="G656" s="7" t="s">
        <v>112</v>
      </c>
      <c r="I656" s="43" t="s">
        <v>1977</v>
      </c>
      <c r="J656" s="140"/>
      <c r="K656" s="159"/>
      <c r="L656" s="55" t="s">
        <v>1977</v>
      </c>
      <c r="M656" s="164"/>
      <c r="N656" s="189"/>
    </row>
    <row r="657" spans="2:14" ht="19.5" customHeight="1" x14ac:dyDescent="0.35">
      <c r="B657" s="68">
        <f t="shared" si="26"/>
        <v>610</v>
      </c>
      <c r="C657" s="10" t="s">
        <v>1952</v>
      </c>
      <c r="D657" s="5" t="s">
        <v>113</v>
      </c>
      <c r="E657" s="36" t="s">
        <v>2423</v>
      </c>
      <c r="F657" s="19" t="s">
        <v>1887</v>
      </c>
      <c r="G657" s="7" t="s">
        <v>2424</v>
      </c>
      <c r="I657" s="43"/>
      <c r="J657" s="140"/>
      <c r="K657" s="159"/>
      <c r="L657" s="55" t="s">
        <v>1977</v>
      </c>
      <c r="M657" s="164" t="s">
        <v>1977</v>
      </c>
      <c r="N657" s="189"/>
    </row>
    <row r="658" spans="2:14" ht="19.5" customHeight="1" x14ac:dyDescent="0.35">
      <c r="B658" s="68">
        <f t="shared" si="26"/>
        <v>611</v>
      </c>
      <c r="C658" s="10" t="s">
        <v>116</v>
      </c>
      <c r="D658" s="5" t="s">
        <v>114</v>
      </c>
      <c r="E658" s="36" t="s">
        <v>622</v>
      </c>
      <c r="F658" s="19" t="s">
        <v>1887</v>
      </c>
      <c r="G658" s="7" t="s">
        <v>115</v>
      </c>
      <c r="I658" s="43"/>
      <c r="J658" s="140"/>
      <c r="K658" s="159"/>
      <c r="L658" s="55" t="s">
        <v>1977</v>
      </c>
      <c r="M658" s="164"/>
      <c r="N658" s="189"/>
    </row>
    <row r="659" spans="2:14" ht="19.5" customHeight="1" x14ac:dyDescent="0.35">
      <c r="B659" s="68">
        <f t="shared" si="26"/>
        <v>612</v>
      </c>
      <c r="C659" s="221" t="s">
        <v>1944</v>
      </c>
      <c r="D659" s="36" t="s">
        <v>1923</v>
      </c>
      <c r="E659" s="36" t="s">
        <v>2542</v>
      </c>
      <c r="F659" s="38" t="s">
        <v>1887</v>
      </c>
      <c r="G659" s="39" t="s">
        <v>2543</v>
      </c>
      <c r="H659" s="205"/>
      <c r="I659" s="43"/>
      <c r="J659" s="148"/>
      <c r="K659" s="159"/>
      <c r="L659" s="55" t="s">
        <v>1977</v>
      </c>
      <c r="M659" s="164"/>
      <c r="N659" s="189"/>
    </row>
    <row r="660" spans="2:14" ht="19.5" customHeight="1" x14ac:dyDescent="0.35">
      <c r="B660" s="68">
        <f t="shared" si="26"/>
        <v>613</v>
      </c>
      <c r="C660" s="10" t="s">
        <v>1944</v>
      </c>
      <c r="D660" s="5" t="s">
        <v>1923</v>
      </c>
      <c r="E660" s="36" t="s">
        <v>1924</v>
      </c>
      <c r="F660" s="38" t="s">
        <v>1887</v>
      </c>
      <c r="G660" s="39" t="s">
        <v>1964</v>
      </c>
      <c r="I660" s="43" t="s">
        <v>1977</v>
      </c>
      <c r="J660" s="140" t="s">
        <v>1977</v>
      </c>
      <c r="K660" s="151" t="s">
        <v>1977</v>
      </c>
      <c r="L660" s="55" t="s">
        <v>1977</v>
      </c>
      <c r="M660" s="164" t="s">
        <v>1977</v>
      </c>
      <c r="N660" s="178" t="s">
        <v>1977</v>
      </c>
    </row>
    <row r="661" spans="2:14" ht="19.5" customHeight="1" x14ac:dyDescent="0.35">
      <c r="B661" s="68">
        <f t="shared" si="26"/>
        <v>614</v>
      </c>
      <c r="C661" s="10" t="s">
        <v>1998</v>
      </c>
      <c r="D661" s="5" t="s">
        <v>117</v>
      </c>
      <c r="E661" s="36" t="s">
        <v>1143</v>
      </c>
      <c r="F661" s="38" t="s">
        <v>1887</v>
      </c>
      <c r="G661" s="39" t="s">
        <v>118</v>
      </c>
      <c r="I661" s="43"/>
      <c r="J661" s="140"/>
      <c r="K661" s="151"/>
      <c r="L661" s="55" t="s">
        <v>1977</v>
      </c>
      <c r="M661" s="164" t="s">
        <v>1977</v>
      </c>
      <c r="N661" s="178" t="s">
        <v>1977</v>
      </c>
    </row>
    <row r="662" spans="2:14" ht="32.25" customHeight="1" x14ac:dyDescent="0.35">
      <c r="B662" s="68">
        <f t="shared" si="26"/>
        <v>615</v>
      </c>
      <c r="C662" s="11" t="s">
        <v>78</v>
      </c>
      <c r="D662" s="8" t="s">
        <v>75</v>
      </c>
      <c r="E662" s="52" t="s">
        <v>76</v>
      </c>
      <c r="F662" s="64" t="s">
        <v>2295</v>
      </c>
      <c r="G662" s="59" t="s">
        <v>77</v>
      </c>
      <c r="I662" s="43"/>
      <c r="J662" s="140"/>
      <c r="K662" s="151"/>
      <c r="L662" s="55" t="s">
        <v>1977</v>
      </c>
      <c r="M662" s="164"/>
      <c r="N662" s="178"/>
    </row>
    <row r="663" spans="2:14" ht="19.5" customHeight="1" x14ac:dyDescent="0.35">
      <c r="B663" s="68">
        <f t="shared" si="26"/>
        <v>616</v>
      </c>
      <c r="C663" s="11" t="s">
        <v>2273</v>
      </c>
      <c r="D663" s="8" t="s">
        <v>119</v>
      </c>
      <c r="E663" s="52" t="s">
        <v>120</v>
      </c>
      <c r="F663" s="64" t="s">
        <v>1887</v>
      </c>
      <c r="G663" s="59" t="s">
        <v>119</v>
      </c>
      <c r="I663" s="43"/>
      <c r="J663" s="140"/>
      <c r="K663" s="151"/>
      <c r="L663" s="55" t="s">
        <v>1977</v>
      </c>
      <c r="M663" s="164"/>
      <c r="N663" s="178"/>
    </row>
    <row r="664" spans="2:14" ht="19.5" customHeight="1" x14ac:dyDescent="0.35">
      <c r="B664" s="68">
        <f t="shared" si="26"/>
        <v>617</v>
      </c>
      <c r="C664" s="10" t="s">
        <v>73</v>
      </c>
      <c r="D664" s="5" t="s">
        <v>71</v>
      </c>
      <c r="E664" s="36" t="s">
        <v>72</v>
      </c>
      <c r="F664" s="38" t="s">
        <v>1887</v>
      </c>
      <c r="G664" s="39" t="s">
        <v>74</v>
      </c>
      <c r="I664" s="43"/>
      <c r="J664" s="140"/>
      <c r="K664" s="151"/>
      <c r="L664" s="55" t="s">
        <v>1977</v>
      </c>
      <c r="M664" s="164"/>
      <c r="N664" s="178"/>
    </row>
    <row r="665" spans="2:14" ht="19.5" customHeight="1" x14ac:dyDescent="0.35">
      <c r="B665" s="68">
        <f t="shared" si="26"/>
        <v>618</v>
      </c>
      <c r="C665" s="10" t="s">
        <v>1952</v>
      </c>
      <c r="D665" s="5" t="s">
        <v>792</v>
      </c>
      <c r="E665" s="36" t="s">
        <v>793</v>
      </c>
      <c r="F665" s="27" t="s">
        <v>1887</v>
      </c>
      <c r="G665" s="39" t="s">
        <v>794</v>
      </c>
      <c r="I665" s="43"/>
      <c r="J665" s="140"/>
      <c r="K665" s="151"/>
      <c r="L665" s="55" t="s">
        <v>1977</v>
      </c>
      <c r="M665" s="164"/>
      <c r="N665" s="178"/>
    </row>
    <row r="666" spans="2:14" ht="19.5" customHeight="1" x14ac:dyDescent="0.35">
      <c r="B666" s="68">
        <f t="shared" si="26"/>
        <v>619</v>
      </c>
      <c r="C666" s="10" t="s">
        <v>1945</v>
      </c>
      <c r="D666" s="5" t="s">
        <v>1925</v>
      </c>
      <c r="E666" s="36" t="s">
        <v>1926</v>
      </c>
      <c r="F666" s="38" t="s">
        <v>1887</v>
      </c>
      <c r="G666" s="39" t="s">
        <v>1965</v>
      </c>
      <c r="I666" s="43" t="s">
        <v>1977</v>
      </c>
      <c r="J666" s="148" t="s">
        <v>1976</v>
      </c>
      <c r="K666" s="159" t="s">
        <v>1976</v>
      </c>
      <c r="L666" s="55" t="s">
        <v>1977</v>
      </c>
      <c r="M666" s="164" t="s">
        <v>1977</v>
      </c>
      <c r="N666" s="178" t="s">
        <v>1977</v>
      </c>
    </row>
    <row r="667" spans="2:14" ht="32.25" customHeight="1" x14ac:dyDescent="0.35">
      <c r="B667" s="68">
        <f t="shared" si="26"/>
        <v>620</v>
      </c>
      <c r="C667" s="11" t="s">
        <v>82</v>
      </c>
      <c r="D667" s="8" t="s">
        <v>80</v>
      </c>
      <c r="E667" s="52" t="s">
        <v>81</v>
      </c>
      <c r="F667" s="64" t="s">
        <v>2295</v>
      </c>
      <c r="G667" s="59" t="s">
        <v>83</v>
      </c>
      <c r="I667" s="43"/>
      <c r="J667" s="148"/>
      <c r="K667" s="159"/>
      <c r="L667" s="55" t="s">
        <v>1977</v>
      </c>
      <c r="M667" s="164"/>
      <c r="N667" s="178"/>
    </row>
    <row r="668" spans="2:14" ht="32.25" customHeight="1" x14ac:dyDescent="0.35">
      <c r="B668" s="68">
        <f t="shared" si="26"/>
        <v>621</v>
      </c>
      <c r="C668" s="11" t="s">
        <v>82</v>
      </c>
      <c r="D668" s="8" t="s">
        <v>148</v>
      </c>
      <c r="E668" s="52" t="s">
        <v>149</v>
      </c>
      <c r="F668" s="38" t="s">
        <v>1887</v>
      </c>
      <c r="G668" s="59" t="s">
        <v>150</v>
      </c>
      <c r="I668" s="43"/>
      <c r="J668" s="148"/>
      <c r="K668" s="159"/>
      <c r="L668" s="55" t="s">
        <v>1977</v>
      </c>
      <c r="M668" s="164" t="s">
        <v>1977</v>
      </c>
      <c r="N668" s="178" t="s">
        <v>1977</v>
      </c>
    </row>
    <row r="669" spans="2:14" ht="32.25" customHeight="1" x14ac:dyDescent="0.35">
      <c r="B669" s="68">
        <f t="shared" si="26"/>
        <v>622</v>
      </c>
      <c r="C669" s="11" t="s">
        <v>124</v>
      </c>
      <c r="D669" s="8" t="s">
        <v>121</v>
      </c>
      <c r="E669" s="52" t="s">
        <v>122</v>
      </c>
      <c r="F669" s="64" t="s">
        <v>1887</v>
      </c>
      <c r="G669" s="59" t="s">
        <v>123</v>
      </c>
      <c r="I669" s="43"/>
      <c r="J669" s="140"/>
      <c r="K669" s="151"/>
      <c r="L669" s="55" t="s">
        <v>1977</v>
      </c>
      <c r="M669" s="164"/>
      <c r="N669" s="178"/>
    </row>
    <row r="670" spans="2:14" ht="32.25" customHeight="1" x14ac:dyDescent="0.35">
      <c r="B670" s="68">
        <f t="shared" si="26"/>
        <v>623</v>
      </c>
      <c r="C670" s="11" t="s">
        <v>1968</v>
      </c>
      <c r="D670" s="8" t="s">
        <v>1966</v>
      </c>
      <c r="E670" s="52" t="s">
        <v>1967</v>
      </c>
      <c r="F670" s="38" t="s">
        <v>1887</v>
      </c>
      <c r="G670" s="59" t="s">
        <v>1969</v>
      </c>
      <c r="I670" s="43" t="s">
        <v>1977</v>
      </c>
      <c r="J670" s="140" t="s">
        <v>1977</v>
      </c>
      <c r="K670" s="151" t="s">
        <v>1977</v>
      </c>
      <c r="L670" s="55" t="s">
        <v>1977</v>
      </c>
      <c r="M670" s="164" t="s">
        <v>1977</v>
      </c>
      <c r="N670" s="178" t="s">
        <v>1977</v>
      </c>
    </row>
    <row r="671" spans="2:14" ht="19.5" customHeight="1" x14ac:dyDescent="0.35">
      <c r="B671" s="68">
        <f t="shared" si="26"/>
        <v>624</v>
      </c>
      <c r="C671" s="11" t="s">
        <v>79</v>
      </c>
      <c r="D671" s="8" t="s">
        <v>795</v>
      </c>
      <c r="E671" s="8" t="s">
        <v>796</v>
      </c>
      <c r="F671" s="126" t="s">
        <v>1887</v>
      </c>
      <c r="G671" s="59" t="s">
        <v>797</v>
      </c>
      <c r="I671" s="43"/>
      <c r="J671" s="140"/>
      <c r="K671" s="151"/>
      <c r="L671" s="55" t="s">
        <v>1977</v>
      </c>
      <c r="M671" s="164"/>
      <c r="N671" s="178"/>
    </row>
    <row r="672" spans="2:14" ht="19.5" customHeight="1" x14ac:dyDescent="0.35">
      <c r="B672" s="68">
        <f t="shared" si="26"/>
        <v>625</v>
      </c>
      <c r="C672" s="10" t="s">
        <v>127</v>
      </c>
      <c r="D672" s="5" t="s">
        <v>125</v>
      </c>
      <c r="E672" s="5" t="s">
        <v>126</v>
      </c>
      <c r="F672" s="19" t="s">
        <v>1887</v>
      </c>
      <c r="G672" s="7" t="s">
        <v>125</v>
      </c>
      <c r="I672" s="43"/>
      <c r="J672" s="148"/>
      <c r="K672" s="159"/>
      <c r="L672" s="55" t="s">
        <v>1977</v>
      </c>
      <c r="M672" s="164"/>
      <c r="N672" s="189"/>
    </row>
    <row r="673" spans="2:14" ht="19.5" customHeight="1" x14ac:dyDescent="0.35">
      <c r="B673" s="68">
        <f t="shared" si="26"/>
        <v>626</v>
      </c>
      <c r="C673" s="221" t="s">
        <v>2001</v>
      </c>
      <c r="D673" s="36" t="s">
        <v>2487</v>
      </c>
      <c r="E673" s="36" t="s">
        <v>2488</v>
      </c>
      <c r="F673" s="38" t="s">
        <v>1887</v>
      </c>
      <c r="G673" s="39" t="s">
        <v>2531</v>
      </c>
      <c r="H673" s="205"/>
      <c r="I673" s="43"/>
      <c r="J673" s="148"/>
      <c r="K673" s="159"/>
      <c r="L673" s="55" t="s">
        <v>1977</v>
      </c>
      <c r="M673" s="164"/>
      <c r="N673" s="189"/>
    </row>
    <row r="674" spans="2:14" ht="19.5" customHeight="1" x14ac:dyDescent="0.35">
      <c r="B674" s="68">
        <f t="shared" si="26"/>
        <v>627</v>
      </c>
      <c r="C674" s="10" t="s">
        <v>2268</v>
      </c>
      <c r="D674" s="5" t="s">
        <v>145</v>
      </c>
      <c r="E674" s="5" t="s">
        <v>146</v>
      </c>
      <c r="F674" s="19" t="s">
        <v>1887</v>
      </c>
      <c r="G674" s="7" t="s">
        <v>147</v>
      </c>
      <c r="I674" s="43"/>
      <c r="J674" s="148"/>
      <c r="K674" s="159"/>
      <c r="L674" s="55" t="s">
        <v>1977</v>
      </c>
      <c r="M674" s="164" t="s">
        <v>1977</v>
      </c>
      <c r="N674" s="178" t="s">
        <v>1977</v>
      </c>
    </row>
    <row r="675" spans="2:14" ht="19.5" customHeight="1" x14ac:dyDescent="0.35">
      <c r="B675" s="68">
        <f t="shared" si="26"/>
        <v>628</v>
      </c>
      <c r="C675" s="10" t="s">
        <v>69</v>
      </c>
      <c r="D675" s="5" t="s">
        <v>128</v>
      </c>
      <c r="E675" s="5" t="s">
        <v>129</v>
      </c>
      <c r="F675" s="19" t="s">
        <v>1887</v>
      </c>
      <c r="G675" s="7" t="s">
        <v>130</v>
      </c>
      <c r="I675" s="43"/>
      <c r="J675" s="148"/>
      <c r="K675" s="159"/>
      <c r="L675" s="55" t="s">
        <v>1977</v>
      </c>
      <c r="M675" s="164" t="s">
        <v>1977</v>
      </c>
      <c r="N675" s="178" t="s">
        <v>1977</v>
      </c>
    </row>
    <row r="676" spans="2:14" ht="19.5" customHeight="1" x14ac:dyDescent="0.35">
      <c r="B676" s="68">
        <f t="shared" si="26"/>
        <v>629</v>
      </c>
      <c r="C676" s="10" t="s">
        <v>1947</v>
      </c>
      <c r="D676" s="5" t="s">
        <v>1927</v>
      </c>
      <c r="E676" s="5" t="s">
        <v>1971</v>
      </c>
      <c r="F676" s="19" t="s">
        <v>1887</v>
      </c>
      <c r="G676" s="7" t="s">
        <v>1928</v>
      </c>
      <c r="I676" s="43" t="s">
        <v>1977</v>
      </c>
      <c r="J676" s="148" t="s">
        <v>1976</v>
      </c>
      <c r="K676" s="159"/>
      <c r="L676" s="55" t="s">
        <v>1977</v>
      </c>
      <c r="M676" s="164" t="s">
        <v>1977</v>
      </c>
      <c r="N676" s="189"/>
    </row>
    <row r="677" spans="2:14" ht="19.5" customHeight="1" x14ac:dyDescent="0.35">
      <c r="B677" s="68">
        <f t="shared" si="26"/>
        <v>630</v>
      </c>
      <c r="C677" s="10" t="s">
        <v>2266</v>
      </c>
      <c r="D677" s="5" t="s">
        <v>798</v>
      </c>
      <c r="E677" s="5" t="s">
        <v>799</v>
      </c>
      <c r="F677" s="19" t="s">
        <v>1887</v>
      </c>
      <c r="G677" s="7" t="s">
        <v>800</v>
      </c>
      <c r="I677" s="43"/>
      <c r="J677" s="148"/>
      <c r="K677" s="159"/>
      <c r="L677" s="55" t="s">
        <v>1977</v>
      </c>
      <c r="M677" s="164"/>
      <c r="N677" s="189"/>
    </row>
    <row r="678" spans="2:14" ht="19.5" customHeight="1" x14ac:dyDescent="0.35">
      <c r="B678" s="68">
        <f t="shared" si="26"/>
        <v>631</v>
      </c>
      <c r="C678" s="10" t="s">
        <v>1952</v>
      </c>
      <c r="D678" s="5" t="s">
        <v>2412</v>
      </c>
      <c r="E678" s="5" t="s">
        <v>1929</v>
      </c>
      <c r="F678" s="19" t="s">
        <v>1887</v>
      </c>
      <c r="G678" s="7" t="s">
        <v>1970</v>
      </c>
      <c r="I678" s="43" t="s">
        <v>1977</v>
      </c>
      <c r="J678" s="140" t="s">
        <v>1977</v>
      </c>
      <c r="K678" s="151" t="s">
        <v>1977</v>
      </c>
      <c r="L678" s="55" t="s">
        <v>1977</v>
      </c>
      <c r="M678" s="164" t="s">
        <v>1977</v>
      </c>
      <c r="N678" s="178" t="s">
        <v>1977</v>
      </c>
    </row>
    <row r="679" spans="2:14" ht="19.5" customHeight="1" x14ac:dyDescent="0.35">
      <c r="B679" s="68">
        <f t="shared" si="26"/>
        <v>632</v>
      </c>
      <c r="C679" s="10" t="s">
        <v>2263</v>
      </c>
      <c r="D679" s="5" t="s">
        <v>142</v>
      </c>
      <c r="E679" s="5" t="s">
        <v>143</v>
      </c>
      <c r="F679" s="19" t="s">
        <v>1887</v>
      </c>
      <c r="G679" s="7" t="s">
        <v>144</v>
      </c>
      <c r="I679" s="43"/>
      <c r="J679" s="140"/>
      <c r="K679" s="159"/>
      <c r="L679" s="55" t="s">
        <v>1977</v>
      </c>
      <c r="M679" s="164" t="s">
        <v>1977</v>
      </c>
      <c r="N679" s="178" t="s">
        <v>1977</v>
      </c>
    </row>
    <row r="680" spans="2:14" ht="19.5" customHeight="1" x14ac:dyDescent="0.35">
      <c r="B680" s="68">
        <f t="shared" si="26"/>
        <v>633</v>
      </c>
      <c r="C680" s="10" t="s">
        <v>1948</v>
      </c>
      <c r="D680" s="5" t="s">
        <v>1930</v>
      </c>
      <c r="E680" s="5" t="s">
        <v>1973</v>
      </c>
      <c r="F680" s="19" t="s">
        <v>1887</v>
      </c>
      <c r="G680" s="7" t="s">
        <v>1972</v>
      </c>
      <c r="I680" s="43" t="s">
        <v>1977</v>
      </c>
      <c r="J680" s="140" t="s">
        <v>1977</v>
      </c>
      <c r="K680" s="151" t="s">
        <v>1977</v>
      </c>
      <c r="L680" s="55" t="s">
        <v>1977</v>
      </c>
      <c r="M680" s="164" t="s">
        <v>1977</v>
      </c>
      <c r="N680" s="178" t="s">
        <v>1977</v>
      </c>
    </row>
    <row r="681" spans="2:14" ht="32.25" customHeight="1" x14ac:dyDescent="0.35">
      <c r="B681" s="68">
        <f t="shared" si="26"/>
        <v>634</v>
      </c>
      <c r="C681" s="11" t="s">
        <v>2427</v>
      </c>
      <c r="D681" s="52" t="s">
        <v>2425</v>
      </c>
      <c r="E681" s="52" t="s">
        <v>2426</v>
      </c>
      <c r="F681" s="23" t="s">
        <v>2295</v>
      </c>
      <c r="G681" s="9" t="s">
        <v>2428</v>
      </c>
      <c r="I681" s="43" t="s">
        <v>1977</v>
      </c>
      <c r="J681" s="148" t="s">
        <v>1976</v>
      </c>
      <c r="K681" s="159" t="s">
        <v>1976</v>
      </c>
      <c r="L681" s="55" t="s">
        <v>1977</v>
      </c>
      <c r="M681" s="174" t="s">
        <v>1977</v>
      </c>
      <c r="N681" s="189" t="s">
        <v>1977</v>
      </c>
    </row>
    <row r="682" spans="2:14" ht="19.5" customHeight="1" x14ac:dyDescent="0.35">
      <c r="B682" s="68">
        <f t="shared" si="26"/>
        <v>635</v>
      </c>
      <c r="C682" s="10" t="s">
        <v>1947</v>
      </c>
      <c r="D682" s="36" t="s">
        <v>1931</v>
      </c>
      <c r="E682" s="37" t="s">
        <v>1932</v>
      </c>
      <c r="F682" s="38" t="s">
        <v>1887</v>
      </c>
      <c r="G682" s="7" t="s">
        <v>2492</v>
      </c>
      <c r="I682" s="43" t="s">
        <v>1977</v>
      </c>
      <c r="J682" s="140" t="s">
        <v>1977</v>
      </c>
      <c r="K682" s="159"/>
      <c r="L682" s="55" t="s">
        <v>1977</v>
      </c>
      <c r="M682" s="164" t="s">
        <v>1977</v>
      </c>
      <c r="N682" s="189"/>
    </row>
    <row r="683" spans="2:14" ht="19.5" customHeight="1" x14ac:dyDescent="0.35">
      <c r="B683" s="68">
        <f t="shared" si="26"/>
        <v>636</v>
      </c>
      <c r="C683" s="10" t="s">
        <v>1953</v>
      </c>
      <c r="D683" s="36" t="s">
        <v>84</v>
      </c>
      <c r="E683" s="36" t="s">
        <v>89</v>
      </c>
      <c r="F683" s="27" t="s">
        <v>1887</v>
      </c>
      <c r="G683" s="7" t="s">
        <v>2411</v>
      </c>
      <c r="I683" s="43"/>
      <c r="J683" s="148"/>
      <c r="K683" s="159"/>
      <c r="L683" s="55" t="s">
        <v>1977</v>
      </c>
      <c r="M683" s="174"/>
      <c r="N683" s="189"/>
    </row>
    <row r="684" spans="2:14" ht="45" customHeight="1" x14ac:dyDescent="0.35">
      <c r="B684" s="68">
        <f t="shared" si="26"/>
        <v>637</v>
      </c>
      <c r="C684" s="11" t="s">
        <v>93</v>
      </c>
      <c r="D684" s="52" t="s">
        <v>91</v>
      </c>
      <c r="E684" s="8" t="s">
        <v>92</v>
      </c>
      <c r="F684" s="27" t="s">
        <v>1887</v>
      </c>
      <c r="G684" s="9" t="s">
        <v>90</v>
      </c>
      <c r="I684" s="43"/>
      <c r="J684" s="148"/>
      <c r="K684" s="159"/>
      <c r="L684" s="55" t="s">
        <v>1977</v>
      </c>
      <c r="M684" s="174"/>
      <c r="N684" s="189"/>
    </row>
    <row r="685" spans="2:14" ht="19.5" customHeight="1" x14ac:dyDescent="0.35">
      <c r="B685" s="68">
        <f t="shared" si="26"/>
        <v>638</v>
      </c>
      <c r="C685" s="10" t="s">
        <v>99</v>
      </c>
      <c r="D685" s="36" t="s">
        <v>85</v>
      </c>
      <c r="E685" s="5" t="s">
        <v>2177</v>
      </c>
      <c r="F685" s="63" t="s">
        <v>1887</v>
      </c>
      <c r="G685" s="7" t="s">
        <v>86</v>
      </c>
      <c r="I685" s="43"/>
      <c r="J685" s="148"/>
      <c r="K685" s="159"/>
      <c r="L685" s="55" t="s">
        <v>1977</v>
      </c>
      <c r="M685" s="164" t="s">
        <v>1977</v>
      </c>
      <c r="N685" s="189"/>
    </row>
    <row r="686" spans="2:14" ht="19.5" customHeight="1" x14ac:dyDescent="0.35">
      <c r="B686" s="68">
        <f t="shared" si="26"/>
        <v>639</v>
      </c>
      <c r="C686" s="10" t="s">
        <v>141</v>
      </c>
      <c r="D686" s="36" t="s">
        <v>138</v>
      </c>
      <c r="E686" s="5" t="s">
        <v>139</v>
      </c>
      <c r="F686" s="63" t="s">
        <v>1887</v>
      </c>
      <c r="G686" s="7" t="s">
        <v>140</v>
      </c>
      <c r="I686" s="43"/>
      <c r="J686" s="148"/>
      <c r="K686" s="159"/>
      <c r="L686" s="55" t="s">
        <v>1977</v>
      </c>
      <c r="M686" s="174" t="s">
        <v>1977</v>
      </c>
      <c r="N686" s="189" t="s">
        <v>1977</v>
      </c>
    </row>
    <row r="687" spans="2:14" ht="19.5" customHeight="1" x14ac:dyDescent="0.35">
      <c r="B687" s="68">
        <f t="shared" si="26"/>
        <v>640</v>
      </c>
      <c r="C687" s="10" t="s">
        <v>2265</v>
      </c>
      <c r="D687" s="36" t="s">
        <v>801</v>
      </c>
      <c r="E687" s="5" t="s">
        <v>240</v>
      </c>
      <c r="F687" s="63" t="s">
        <v>1887</v>
      </c>
      <c r="G687" s="7" t="s">
        <v>802</v>
      </c>
      <c r="I687" s="43"/>
      <c r="J687" s="148"/>
      <c r="K687" s="159"/>
      <c r="L687" s="55" t="s">
        <v>1977</v>
      </c>
      <c r="M687" s="174"/>
      <c r="N687" s="189"/>
    </row>
    <row r="688" spans="2:14" ht="19.5" customHeight="1" x14ac:dyDescent="0.35">
      <c r="B688" s="68">
        <f t="shared" si="26"/>
        <v>641</v>
      </c>
      <c r="C688" s="10" t="s">
        <v>1953</v>
      </c>
      <c r="D688" s="36" t="s">
        <v>1933</v>
      </c>
      <c r="E688" s="5" t="s">
        <v>87</v>
      </c>
      <c r="F688" s="63" t="s">
        <v>1887</v>
      </c>
      <c r="G688" s="7" t="s">
        <v>88</v>
      </c>
      <c r="I688" s="43"/>
      <c r="J688" s="148"/>
      <c r="K688" s="159"/>
      <c r="L688" s="55" t="s">
        <v>1977</v>
      </c>
      <c r="M688" s="174" t="s">
        <v>1977</v>
      </c>
      <c r="N688" s="189"/>
    </row>
    <row r="689" spans="1:21" ht="19.5" customHeight="1" x14ac:dyDescent="0.35">
      <c r="B689" s="68">
        <f t="shared" si="26"/>
        <v>642</v>
      </c>
      <c r="C689" s="10" t="s">
        <v>1953</v>
      </c>
      <c r="D689" s="5" t="s">
        <v>1933</v>
      </c>
      <c r="E689" s="5" t="s">
        <v>1934</v>
      </c>
      <c r="F689" s="19" t="s">
        <v>1887</v>
      </c>
      <c r="G689" s="7" t="s">
        <v>1935</v>
      </c>
      <c r="I689" s="43" t="s">
        <v>1977</v>
      </c>
      <c r="J689" s="148" t="s">
        <v>1976</v>
      </c>
      <c r="K689" s="159" t="s">
        <v>1976</v>
      </c>
      <c r="L689" s="55" t="s">
        <v>1977</v>
      </c>
      <c r="M689" s="174" t="s">
        <v>1977</v>
      </c>
      <c r="N689" s="189" t="s">
        <v>1977</v>
      </c>
    </row>
    <row r="690" spans="1:21" ht="19.5" customHeight="1" x14ac:dyDescent="0.35">
      <c r="B690" s="68">
        <f t="shared" si="26"/>
        <v>643</v>
      </c>
      <c r="C690" s="10" t="s">
        <v>1952</v>
      </c>
      <c r="D690" s="5" t="s">
        <v>94</v>
      </c>
      <c r="E690" s="5" t="s">
        <v>95</v>
      </c>
      <c r="F690" s="19" t="s">
        <v>1887</v>
      </c>
      <c r="G690" s="7" t="s">
        <v>94</v>
      </c>
      <c r="I690" s="43"/>
      <c r="J690" s="148"/>
      <c r="K690" s="159"/>
      <c r="L690" s="55" t="s">
        <v>1977</v>
      </c>
      <c r="M690" s="174"/>
      <c r="N690" s="189"/>
    </row>
    <row r="691" spans="1:21" ht="19.5" customHeight="1" x14ac:dyDescent="0.35">
      <c r="B691" s="68">
        <f t="shared" si="26"/>
        <v>644</v>
      </c>
      <c r="C691" s="221" t="s">
        <v>2530</v>
      </c>
      <c r="D691" s="36" t="s">
        <v>2489</v>
      </c>
      <c r="E691" s="36" t="s">
        <v>2490</v>
      </c>
      <c r="F691" s="38"/>
      <c r="G691" s="39" t="s">
        <v>2529</v>
      </c>
      <c r="H691" s="205"/>
      <c r="I691" s="43"/>
      <c r="J691" s="148"/>
      <c r="K691" s="159"/>
      <c r="L691" s="55" t="s">
        <v>1977</v>
      </c>
      <c r="M691" s="164"/>
      <c r="N691" s="189"/>
    </row>
    <row r="692" spans="1:21" ht="19.5" customHeight="1" x14ac:dyDescent="0.35">
      <c r="B692" s="68">
        <f t="shared" si="26"/>
        <v>645</v>
      </c>
      <c r="C692" s="10" t="s">
        <v>69</v>
      </c>
      <c r="D692" s="36" t="s">
        <v>2410</v>
      </c>
      <c r="E692" s="36" t="s">
        <v>2206</v>
      </c>
      <c r="F692" s="19" t="s">
        <v>1887</v>
      </c>
      <c r="G692" s="7" t="s">
        <v>2409</v>
      </c>
      <c r="I692" s="43"/>
      <c r="J692" s="148"/>
      <c r="K692" s="159"/>
      <c r="L692" s="55" t="s">
        <v>1977</v>
      </c>
      <c r="M692" s="164" t="s">
        <v>1977</v>
      </c>
      <c r="N692" s="189"/>
    </row>
    <row r="693" spans="1:21" ht="19.5" customHeight="1" x14ac:dyDescent="0.35">
      <c r="B693" s="68">
        <f t="shared" si="26"/>
        <v>646</v>
      </c>
      <c r="C693" s="10" t="s">
        <v>1952</v>
      </c>
      <c r="D693" s="5" t="s">
        <v>96</v>
      </c>
      <c r="E693" s="5" t="s">
        <v>97</v>
      </c>
      <c r="F693" s="19" t="s">
        <v>1887</v>
      </c>
      <c r="G693" s="7" t="s">
        <v>98</v>
      </c>
      <c r="I693" s="43"/>
      <c r="J693" s="148"/>
      <c r="K693" s="159"/>
      <c r="L693" s="55" t="s">
        <v>1977</v>
      </c>
      <c r="M693" s="174" t="s">
        <v>1977</v>
      </c>
      <c r="N693" s="189"/>
    </row>
    <row r="694" spans="1:21" ht="19.5" customHeight="1" x14ac:dyDescent="0.35">
      <c r="B694" s="68">
        <f t="shared" si="26"/>
        <v>647</v>
      </c>
      <c r="C694" s="10" t="s">
        <v>1952</v>
      </c>
      <c r="D694" s="5" t="s">
        <v>1936</v>
      </c>
      <c r="E694" s="5" t="s">
        <v>1937</v>
      </c>
      <c r="F694" s="19" t="s">
        <v>1887</v>
      </c>
      <c r="G694" s="7" t="s">
        <v>1938</v>
      </c>
      <c r="I694" s="43" t="s">
        <v>1977</v>
      </c>
      <c r="J694" s="140" t="s">
        <v>1977</v>
      </c>
      <c r="K694" s="151" t="s">
        <v>1977</v>
      </c>
      <c r="L694" s="55" t="s">
        <v>1977</v>
      </c>
      <c r="M694" s="174" t="s">
        <v>1977</v>
      </c>
      <c r="N694" s="189" t="s">
        <v>1977</v>
      </c>
    </row>
    <row r="695" spans="1:21" ht="19.5" customHeight="1" x14ac:dyDescent="0.35">
      <c r="B695" s="68">
        <f t="shared" ref="B695:B700" si="27">B694+1</f>
        <v>648</v>
      </c>
      <c r="C695" s="10" t="s">
        <v>2259</v>
      </c>
      <c r="D695" s="5" t="s">
        <v>131</v>
      </c>
      <c r="E695" s="5" t="s">
        <v>132</v>
      </c>
      <c r="F695" s="19" t="s">
        <v>1887</v>
      </c>
      <c r="G695" s="7" t="s">
        <v>133</v>
      </c>
      <c r="I695" s="43"/>
      <c r="J695" s="140"/>
      <c r="K695" s="151"/>
      <c r="L695" s="55" t="s">
        <v>1977</v>
      </c>
      <c r="M695" s="174"/>
      <c r="N695" s="189"/>
    </row>
    <row r="696" spans="1:21" ht="19.5" customHeight="1" x14ac:dyDescent="0.35">
      <c r="B696" s="68">
        <f t="shared" si="27"/>
        <v>649</v>
      </c>
      <c r="C696" s="10" t="s">
        <v>1949</v>
      </c>
      <c r="D696" s="5" t="s">
        <v>1939</v>
      </c>
      <c r="E696" s="5" t="s">
        <v>1940</v>
      </c>
      <c r="F696" s="19" t="s">
        <v>1887</v>
      </c>
      <c r="G696" s="7" t="s">
        <v>1941</v>
      </c>
      <c r="I696" s="43" t="s">
        <v>1977</v>
      </c>
      <c r="J696" s="140" t="s">
        <v>1977</v>
      </c>
      <c r="K696" s="159"/>
      <c r="L696" s="55" t="s">
        <v>1977</v>
      </c>
      <c r="M696" s="174" t="s">
        <v>1977</v>
      </c>
      <c r="N696" s="189"/>
    </row>
    <row r="697" spans="1:21" ht="19.5" customHeight="1" x14ac:dyDescent="0.35">
      <c r="B697" s="68">
        <f t="shared" si="27"/>
        <v>650</v>
      </c>
      <c r="C697" s="221" t="s">
        <v>2273</v>
      </c>
      <c r="D697" s="36" t="s">
        <v>2247</v>
      </c>
      <c r="E697" s="37" t="s">
        <v>1932</v>
      </c>
      <c r="F697" s="38" t="s">
        <v>1887</v>
      </c>
      <c r="G697" s="39" t="s">
        <v>2491</v>
      </c>
      <c r="H697" s="205"/>
      <c r="I697" s="43" t="s">
        <v>1977</v>
      </c>
      <c r="J697" s="140"/>
      <c r="K697" s="159"/>
      <c r="L697" s="55" t="s">
        <v>1977</v>
      </c>
      <c r="M697" s="164"/>
      <c r="N697" s="189"/>
    </row>
    <row r="698" spans="1:21" ht="19.5" customHeight="1" x14ac:dyDescent="0.35">
      <c r="B698" s="68">
        <f t="shared" si="27"/>
        <v>651</v>
      </c>
      <c r="C698" s="10" t="s">
        <v>1950</v>
      </c>
      <c r="D698" s="5" t="s">
        <v>1942</v>
      </c>
      <c r="E698" s="36" t="s">
        <v>136</v>
      </c>
      <c r="F698" s="19" t="s">
        <v>1887</v>
      </c>
      <c r="G698" s="7" t="s">
        <v>137</v>
      </c>
      <c r="I698" s="60"/>
      <c r="J698" s="149"/>
      <c r="K698" s="162"/>
      <c r="L698" s="55" t="s">
        <v>1977</v>
      </c>
      <c r="M698" s="174" t="s">
        <v>1977</v>
      </c>
      <c r="N698" s="189"/>
    </row>
    <row r="699" spans="1:21" ht="19.5" customHeight="1" x14ac:dyDescent="0.35">
      <c r="B699" s="68">
        <f t="shared" si="27"/>
        <v>652</v>
      </c>
      <c r="C699" s="10" t="s">
        <v>1950</v>
      </c>
      <c r="D699" s="5" t="s">
        <v>1942</v>
      </c>
      <c r="E699" s="5" t="s">
        <v>1974</v>
      </c>
      <c r="F699" s="19" t="s">
        <v>1887</v>
      </c>
      <c r="G699" s="39" t="s">
        <v>2408</v>
      </c>
      <c r="I699" s="43" t="s">
        <v>1977</v>
      </c>
      <c r="J699" s="140" t="s">
        <v>1977</v>
      </c>
      <c r="K699" s="151" t="s">
        <v>1977</v>
      </c>
      <c r="L699" s="55" t="s">
        <v>1977</v>
      </c>
      <c r="M699" s="174" t="s">
        <v>1977</v>
      </c>
      <c r="N699" s="189" t="s">
        <v>1977</v>
      </c>
    </row>
    <row r="700" spans="1:21" ht="19.5" customHeight="1" thickBot="1" x14ac:dyDescent="0.4">
      <c r="B700" s="68">
        <f t="shared" si="27"/>
        <v>653</v>
      </c>
      <c r="C700" s="10" t="s">
        <v>1952</v>
      </c>
      <c r="D700" s="5" t="s">
        <v>134</v>
      </c>
      <c r="E700" s="5" t="s">
        <v>110</v>
      </c>
      <c r="F700" s="19" t="s">
        <v>1887</v>
      </c>
      <c r="G700" s="39" t="s">
        <v>135</v>
      </c>
      <c r="I700" s="44"/>
      <c r="J700" s="143"/>
      <c r="K700" s="154"/>
      <c r="L700" s="55" t="s">
        <v>1977</v>
      </c>
      <c r="M700" s="175"/>
      <c r="N700" s="191"/>
    </row>
    <row r="701" spans="1:21" ht="19.5" customHeight="1" thickBot="1" x14ac:dyDescent="0.4">
      <c r="A701" s="204"/>
      <c r="B701" s="69"/>
      <c r="C701" s="12"/>
      <c r="D701" s="13"/>
      <c r="E701" s="13"/>
      <c r="F701" s="13"/>
      <c r="G701" s="14"/>
      <c r="I701" s="193" t="s">
        <v>1977</v>
      </c>
      <c r="J701" s="194" t="s">
        <v>1977</v>
      </c>
      <c r="K701" s="195" t="s">
        <v>1977</v>
      </c>
      <c r="L701" s="193" t="s">
        <v>1977</v>
      </c>
      <c r="M701" s="194" t="s">
        <v>1977</v>
      </c>
      <c r="N701" s="195" t="s">
        <v>1977</v>
      </c>
    </row>
    <row r="702" spans="1:21" ht="5.25" customHeight="1" thickBot="1" x14ac:dyDescent="0.4">
      <c r="I702" s="199" t="s">
        <v>1977</v>
      </c>
      <c r="J702" s="199" t="s">
        <v>1977</v>
      </c>
      <c r="K702" s="199" t="s">
        <v>1977</v>
      </c>
      <c r="L702" s="199" t="s">
        <v>1977</v>
      </c>
      <c r="M702" s="199" t="s">
        <v>1977</v>
      </c>
      <c r="N702" s="199" t="s">
        <v>1977</v>
      </c>
    </row>
    <row r="703" spans="1:21" ht="19.5" customHeight="1" thickBot="1" x14ac:dyDescent="0.4">
      <c r="B703" s="66"/>
      <c r="C703" s="24" t="s">
        <v>1820</v>
      </c>
      <c r="D703" s="16"/>
      <c r="E703" s="16"/>
      <c r="F703" s="16"/>
      <c r="G703" s="17"/>
      <c r="I703" s="193" t="s">
        <v>1977</v>
      </c>
      <c r="J703" s="194" t="s">
        <v>1977</v>
      </c>
      <c r="K703" s="195" t="s">
        <v>1977</v>
      </c>
      <c r="L703" s="193" t="s">
        <v>1977</v>
      </c>
      <c r="M703" s="194" t="s">
        <v>1977</v>
      </c>
      <c r="N703" s="195" t="s">
        <v>1977</v>
      </c>
      <c r="P703" s="57">
        <f t="shared" ref="P703:U703" si="28">COUNTIF(I705:I777, "■")</f>
        <v>12</v>
      </c>
      <c r="Q703" s="57">
        <f t="shared" si="28"/>
        <v>6</v>
      </c>
      <c r="R703" s="57">
        <f t="shared" si="28"/>
        <v>4</v>
      </c>
      <c r="S703" s="57">
        <f t="shared" si="28"/>
        <v>72</v>
      </c>
      <c r="T703" s="57">
        <f t="shared" si="28"/>
        <v>36</v>
      </c>
      <c r="U703" s="57">
        <f t="shared" si="28"/>
        <v>24</v>
      </c>
    </row>
    <row r="704" spans="1:21" ht="19.5" customHeight="1" thickBot="1" x14ac:dyDescent="0.4">
      <c r="B704" s="67" t="s">
        <v>214</v>
      </c>
      <c r="C704" s="33" t="s">
        <v>1917</v>
      </c>
      <c r="D704" s="34" t="s">
        <v>1918</v>
      </c>
      <c r="E704" s="34" t="s">
        <v>1919</v>
      </c>
      <c r="F704" s="34" t="s">
        <v>1920</v>
      </c>
      <c r="G704" s="35" t="s">
        <v>1921</v>
      </c>
      <c r="I704" s="196" t="s">
        <v>1977</v>
      </c>
      <c r="J704" s="197" t="s">
        <v>1977</v>
      </c>
      <c r="K704" s="198" t="s">
        <v>1977</v>
      </c>
      <c r="L704" s="196" t="s">
        <v>1977</v>
      </c>
      <c r="M704" s="197" t="s">
        <v>1977</v>
      </c>
      <c r="N704" s="198" t="s">
        <v>1977</v>
      </c>
    </row>
    <row r="705" spans="1:15" ht="19.5" customHeight="1" x14ac:dyDescent="0.35">
      <c r="B705" s="68">
        <f>B700+1</f>
        <v>654</v>
      </c>
      <c r="C705" s="25" t="s">
        <v>1953</v>
      </c>
      <c r="D705" s="5" t="s">
        <v>705</v>
      </c>
      <c r="E705" s="5" t="s">
        <v>706</v>
      </c>
      <c r="F705" s="19" t="s">
        <v>1887</v>
      </c>
      <c r="G705" s="7" t="s">
        <v>707</v>
      </c>
      <c r="I705" s="43"/>
      <c r="J705" s="148"/>
      <c r="K705" s="159"/>
      <c r="L705" s="55" t="s">
        <v>1977</v>
      </c>
      <c r="M705" s="174"/>
      <c r="N705" s="189"/>
    </row>
    <row r="706" spans="1:15" ht="19.5" customHeight="1" x14ac:dyDescent="0.35">
      <c r="B706" s="68">
        <f>B705+1</f>
        <v>655</v>
      </c>
      <c r="C706" s="25" t="s">
        <v>1951</v>
      </c>
      <c r="D706" s="5" t="s">
        <v>1885</v>
      </c>
      <c r="E706" s="5" t="s">
        <v>1828</v>
      </c>
      <c r="F706" s="19" t="s">
        <v>1887</v>
      </c>
      <c r="G706" s="7" t="s">
        <v>1826</v>
      </c>
      <c r="I706" s="43"/>
      <c r="J706" s="148"/>
      <c r="K706" s="159"/>
      <c r="L706" s="55" t="s">
        <v>1977</v>
      </c>
      <c r="M706" s="174" t="s">
        <v>1977</v>
      </c>
      <c r="N706" s="189" t="s">
        <v>1977</v>
      </c>
    </row>
    <row r="707" spans="1:15" ht="19.5" customHeight="1" x14ac:dyDescent="0.35">
      <c r="B707" s="68">
        <f t="shared" ref="B707:B771" si="29">B706+1</f>
        <v>656</v>
      </c>
      <c r="C707" s="25" t="s">
        <v>1951</v>
      </c>
      <c r="D707" s="5" t="s">
        <v>1885</v>
      </c>
      <c r="E707" s="5" t="s">
        <v>1827</v>
      </c>
      <c r="F707" s="19" t="s">
        <v>1887</v>
      </c>
      <c r="G707" s="7" t="s">
        <v>1823</v>
      </c>
      <c r="I707" s="43"/>
      <c r="J707" s="148"/>
      <c r="K707" s="159"/>
      <c r="L707" s="55" t="s">
        <v>1977</v>
      </c>
      <c r="M707" s="174" t="s">
        <v>1977</v>
      </c>
      <c r="N707" s="189" t="s">
        <v>1977</v>
      </c>
    </row>
    <row r="708" spans="1:15" ht="19.5" customHeight="1" x14ac:dyDescent="0.35">
      <c r="B708" s="68">
        <f t="shared" si="29"/>
        <v>657</v>
      </c>
      <c r="C708" s="25" t="s">
        <v>1951</v>
      </c>
      <c r="D708" s="5" t="s">
        <v>1885</v>
      </c>
      <c r="E708" s="5" t="s">
        <v>1821</v>
      </c>
      <c r="F708" s="19" t="s">
        <v>1887</v>
      </c>
      <c r="G708" s="7" t="s">
        <v>1824</v>
      </c>
      <c r="I708" s="43"/>
      <c r="J708" s="148"/>
      <c r="K708" s="159"/>
      <c r="L708" s="55" t="s">
        <v>1977</v>
      </c>
      <c r="M708" s="174" t="s">
        <v>1977</v>
      </c>
      <c r="N708" s="189" t="s">
        <v>1977</v>
      </c>
    </row>
    <row r="709" spans="1:15" ht="19.5" customHeight="1" x14ac:dyDescent="0.35">
      <c r="B709" s="68">
        <f t="shared" si="29"/>
        <v>658</v>
      </c>
      <c r="C709" s="25" t="s">
        <v>1951</v>
      </c>
      <c r="D709" s="5" t="s">
        <v>1885</v>
      </c>
      <c r="E709" s="5" t="s">
        <v>1822</v>
      </c>
      <c r="F709" s="19" t="s">
        <v>1887</v>
      </c>
      <c r="G709" s="7" t="s">
        <v>1825</v>
      </c>
      <c r="I709" s="43"/>
      <c r="J709" s="148"/>
      <c r="K709" s="159"/>
      <c r="L709" s="55" t="s">
        <v>1977</v>
      </c>
      <c r="M709" s="174"/>
      <c r="N709" s="189"/>
    </row>
    <row r="710" spans="1:15" s="2" customFormat="1" ht="19.5" customHeight="1" x14ac:dyDescent="0.35">
      <c r="A710" s="205"/>
      <c r="B710" s="68">
        <f t="shared" si="29"/>
        <v>659</v>
      </c>
      <c r="C710" s="25" t="s">
        <v>1951</v>
      </c>
      <c r="D710" s="26" t="s">
        <v>1885</v>
      </c>
      <c r="E710" s="26" t="s">
        <v>1886</v>
      </c>
      <c r="F710" s="27" t="s">
        <v>1887</v>
      </c>
      <c r="G710" s="74" t="s">
        <v>1911</v>
      </c>
      <c r="H710" s="199"/>
      <c r="I710" s="45" t="s">
        <v>1977</v>
      </c>
      <c r="J710" s="144" t="s">
        <v>1977</v>
      </c>
      <c r="K710" s="158" t="s">
        <v>1976</v>
      </c>
      <c r="L710" s="55" t="s">
        <v>1977</v>
      </c>
      <c r="M710" s="174" t="s">
        <v>1977</v>
      </c>
      <c r="N710" s="189" t="s">
        <v>1977</v>
      </c>
      <c r="O710" s="4"/>
    </row>
    <row r="711" spans="1:15" s="2" customFormat="1" ht="32.25" customHeight="1" x14ac:dyDescent="0.35">
      <c r="A711" s="205"/>
      <c r="B711" s="68">
        <f t="shared" si="29"/>
        <v>660</v>
      </c>
      <c r="C711" s="30" t="s">
        <v>717</v>
      </c>
      <c r="D711" s="31" t="s">
        <v>716</v>
      </c>
      <c r="E711" s="31" t="s">
        <v>2547</v>
      </c>
      <c r="F711" s="61" t="s">
        <v>2295</v>
      </c>
      <c r="G711" s="81" t="s">
        <v>718</v>
      </c>
      <c r="H711" s="199"/>
      <c r="I711" s="45"/>
      <c r="J711" s="144"/>
      <c r="K711" s="158"/>
      <c r="L711" s="55" t="s">
        <v>1977</v>
      </c>
      <c r="M711" s="174" t="s">
        <v>1977</v>
      </c>
      <c r="N711" s="189"/>
      <c r="O711" s="4"/>
    </row>
    <row r="712" spans="1:15" s="2" customFormat="1" ht="19.5" customHeight="1" x14ac:dyDescent="0.35">
      <c r="A712" s="205"/>
      <c r="B712" s="68">
        <f t="shared" si="29"/>
        <v>661</v>
      </c>
      <c r="C712" s="11" t="s">
        <v>1832</v>
      </c>
      <c r="D712" s="26" t="s">
        <v>710</v>
      </c>
      <c r="E712" s="26" t="s">
        <v>711</v>
      </c>
      <c r="F712" s="27" t="s">
        <v>1887</v>
      </c>
      <c r="G712" s="74" t="s">
        <v>712</v>
      </c>
      <c r="H712" s="199"/>
      <c r="I712" s="45"/>
      <c r="J712" s="144"/>
      <c r="K712" s="158"/>
      <c r="L712" s="55" t="s">
        <v>1977</v>
      </c>
      <c r="M712" s="174"/>
      <c r="N712" s="189"/>
      <c r="O712" s="4"/>
    </row>
    <row r="713" spans="1:15" s="2" customFormat="1" ht="19.5" customHeight="1" x14ac:dyDescent="0.35">
      <c r="A713" s="205"/>
      <c r="B713" s="68">
        <f t="shared" si="29"/>
        <v>662</v>
      </c>
      <c r="C713" s="11" t="s">
        <v>1832</v>
      </c>
      <c r="D713" s="26" t="s">
        <v>713</v>
      </c>
      <c r="E713" s="26" t="s">
        <v>714</v>
      </c>
      <c r="F713" s="27" t="s">
        <v>1887</v>
      </c>
      <c r="G713" s="74" t="s">
        <v>715</v>
      </c>
      <c r="H713" s="199"/>
      <c r="I713" s="45"/>
      <c r="J713" s="144"/>
      <c r="K713" s="158"/>
      <c r="L713" s="55" t="s">
        <v>1977</v>
      </c>
      <c r="M713" s="173"/>
      <c r="N713" s="189"/>
      <c r="O713" s="4"/>
    </row>
    <row r="714" spans="1:15" s="2" customFormat="1" ht="19.5" customHeight="1" x14ac:dyDescent="0.35">
      <c r="A714" s="205"/>
      <c r="B714" s="68">
        <f t="shared" si="29"/>
        <v>663</v>
      </c>
      <c r="C714" s="11" t="s">
        <v>1832</v>
      </c>
      <c r="D714" s="26" t="s">
        <v>1829</v>
      </c>
      <c r="E714" s="26" t="s">
        <v>1834</v>
      </c>
      <c r="F714" s="27" t="s">
        <v>1887</v>
      </c>
      <c r="G714" s="74" t="s">
        <v>1830</v>
      </c>
      <c r="H714" s="199"/>
      <c r="I714" s="45"/>
      <c r="J714" s="144"/>
      <c r="K714" s="158"/>
      <c r="L714" s="55" t="s">
        <v>1977</v>
      </c>
      <c r="M714" s="168"/>
      <c r="N714" s="188"/>
      <c r="O714" s="4"/>
    </row>
    <row r="715" spans="1:15" s="2" customFormat="1" ht="19.5" customHeight="1" x14ac:dyDescent="0.35">
      <c r="A715" s="205"/>
      <c r="B715" s="68">
        <f t="shared" si="29"/>
        <v>664</v>
      </c>
      <c r="C715" s="11" t="s">
        <v>1832</v>
      </c>
      <c r="D715" s="26" t="s">
        <v>1831</v>
      </c>
      <c r="E715" s="26" t="s">
        <v>1833</v>
      </c>
      <c r="F715" s="27" t="s">
        <v>1887</v>
      </c>
      <c r="G715" s="74" t="s">
        <v>1876</v>
      </c>
      <c r="H715" s="199"/>
      <c r="I715" s="45"/>
      <c r="J715" s="144"/>
      <c r="K715" s="158"/>
      <c r="L715" s="55" t="s">
        <v>1977</v>
      </c>
      <c r="M715" s="168"/>
      <c r="N715" s="188"/>
      <c r="O715" s="4"/>
    </row>
    <row r="716" spans="1:15" s="2" customFormat="1" ht="19.5" customHeight="1" x14ac:dyDescent="0.35">
      <c r="A716" s="205"/>
      <c r="B716" s="68">
        <f t="shared" si="29"/>
        <v>665</v>
      </c>
      <c r="C716" s="11" t="s">
        <v>750</v>
      </c>
      <c r="D716" s="26" t="s">
        <v>747</v>
      </c>
      <c r="E716" s="26" t="s">
        <v>748</v>
      </c>
      <c r="F716" s="27" t="s">
        <v>1887</v>
      </c>
      <c r="G716" s="74" t="s">
        <v>749</v>
      </c>
      <c r="H716" s="199"/>
      <c r="I716" s="45"/>
      <c r="J716" s="144"/>
      <c r="K716" s="158"/>
      <c r="L716" s="55" t="s">
        <v>1977</v>
      </c>
      <c r="M716" s="168"/>
      <c r="N716" s="188"/>
      <c r="O716" s="4"/>
    </row>
    <row r="717" spans="1:15" s="2" customFormat="1" ht="19.5" customHeight="1" x14ac:dyDescent="0.35">
      <c r="A717" s="205"/>
      <c r="B717" s="68">
        <f t="shared" si="29"/>
        <v>666</v>
      </c>
      <c r="C717" s="10" t="s">
        <v>1952</v>
      </c>
      <c r="D717" s="26" t="s">
        <v>1888</v>
      </c>
      <c r="E717" s="26" t="s">
        <v>708</v>
      </c>
      <c r="F717" s="27" t="s">
        <v>1887</v>
      </c>
      <c r="G717" s="74" t="s">
        <v>709</v>
      </c>
      <c r="H717" s="199"/>
      <c r="I717" s="45"/>
      <c r="J717" s="144"/>
      <c r="K717" s="158"/>
      <c r="L717" s="55" t="s">
        <v>1977</v>
      </c>
      <c r="M717" s="168"/>
      <c r="N717" s="188"/>
      <c r="O717" s="4"/>
    </row>
    <row r="718" spans="1:15" ht="19.5" customHeight="1" x14ac:dyDescent="0.35">
      <c r="B718" s="68">
        <f t="shared" si="29"/>
        <v>667</v>
      </c>
      <c r="C718" s="10" t="s">
        <v>1952</v>
      </c>
      <c r="D718" s="5" t="s">
        <v>1888</v>
      </c>
      <c r="E718" s="5" t="s">
        <v>1889</v>
      </c>
      <c r="F718" s="19" t="s">
        <v>1887</v>
      </c>
      <c r="G718" s="7" t="s">
        <v>1890</v>
      </c>
      <c r="I718" s="43" t="s">
        <v>1977</v>
      </c>
      <c r="J718" s="148"/>
      <c r="K718" s="159"/>
      <c r="L718" s="55" t="s">
        <v>1977</v>
      </c>
      <c r="M718" s="174" t="s">
        <v>1977</v>
      </c>
      <c r="N718" s="189" t="s">
        <v>1977</v>
      </c>
    </row>
    <row r="719" spans="1:15" ht="19.5" customHeight="1" x14ac:dyDescent="0.35">
      <c r="B719" s="68">
        <f t="shared" si="29"/>
        <v>668</v>
      </c>
      <c r="C719" s="10" t="s">
        <v>1542</v>
      </c>
      <c r="D719" s="5" t="s">
        <v>1462</v>
      </c>
      <c r="E719" s="5" t="s">
        <v>1894</v>
      </c>
      <c r="F719" s="19" t="s">
        <v>1887</v>
      </c>
      <c r="G719" s="7" t="s">
        <v>1835</v>
      </c>
      <c r="I719" s="43"/>
      <c r="J719" s="148"/>
      <c r="K719" s="159"/>
      <c r="L719" s="55" t="s">
        <v>1977</v>
      </c>
      <c r="M719" s="174"/>
      <c r="N719" s="189"/>
    </row>
    <row r="720" spans="1:15" ht="19.5" customHeight="1" x14ac:dyDescent="0.35">
      <c r="B720" s="68">
        <f t="shared" si="29"/>
        <v>669</v>
      </c>
      <c r="C720" s="10" t="s">
        <v>2004</v>
      </c>
      <c r="D720" s="5" t="s">
        <v>1836</v>
      </c>
      <c r="E720" s="5" t="s">
        <v>1910</v>
      </c>
      <c r="F720" s="19" t="s">
        <v>1887</v>
      </c>
      <c r="G720" s="7" t="s">
        <v>1837</v>
      </c>
      <c r="I720" s="43"/>
      <c r="J720" s="148"/>
      <c r="K720" s="159"/>
      <c r="L720" s="55" t="s">
        <v>1977</v>
      </c>
      <c r="M720" s="174" t="s">
        <v>1977</v>
      </c>
      <c r="N720" s="189" t="s">
        <v>1977</v>
      </c>
    </row>
    <row r="721" spans="2:14" ht="19.5" customHeight="1" x14ac:dyDescent="0.35">
      <c r="B721" s="68">
        <f t="shared" si="29"/>
        <v>670</v>
      </c>
      <c r="C721" s="10" t="s">
        <v>2004</v>
      </c>
      <c r="D721" s="5" t="s">
        <v>1836</v>
      </c>
      <c r="E721" s="5" t="s">
        <v>1869</v>
      </c>
      <c r="F721" s="19" t="s">
        <v>1887</v>
      </c>
      <c r="G721" s="7" t="s">
        <v>1877</v>
      </c>
      <c r="I721" s="43"/>
      <c r="J721" s="148"/>
      <c r="K721" s="159"/>
      <c r="L721" s="55" t="s">
        <v>1977</v>
      </c>
      <c r="M721" s="174" t="s">
        <v>1977</v>
      </c>
      <c r="N721" s="189" t="s">
        <v>1977</v>
      </c>
    </row>
    <row r="722" spans="2:14" ht="19.5" customHeight="1" x14ac:dyDescent="0.35">
      <c r="B722" s="68">
        <f t="shared" si="29"/>
        <v>671</v>
      </c>
      <c r="C722" s="10" t="s">
        <v>2268</v>
      </c>
      <c r="D722" s="5" t="s">
        <v>719</v>
      </c>
      <c r="E722" s="5" t="s">
        <v>1894</v>
      </c>
      <c r="F722" s="19" t="s">
        <v>1887</v>
      </c>
      <c r="G722" s="7" t="s">
        <v>720</v>
      </c>
      <c r="I722" s="43"/>
      <c r="J722" s="148"/>
      <c r="K722" s="159"/>
      <c r="L722" s="55" t="s">
        <v>1977</v>
      </c>
      <c r="M722" s="174"/>
      <c r="N722" s="189"/>
    </row>
    <row r="723" spans="2:14" ht="19.5" customHeight="1" x14ac:dyDescent="0.35">
      <c r="B723" s="68">
        <f t="shared" si="29"/>
        <v>672</v>
      </c>
      <c r="C723" s="10" t="s">
        <v>2278</v>
      </c>
      <c r="D723" s="5" t="s">
        <v>103</v>
      </c>
      <c r="E723" s="5" t="s">
        <v>1838</v>
      </c>
      <c r="F723" s="19" t="s">
        <v>1887</v>
      </c>
      <c r="G723" s="7" t="s">
        <v>1839</v>
      </c>
      <c r="I723" s="43"/>
      <c r="J723" s="148"/>
      <c r="K723" s="159"/>
      <c r="L723" s="55" t="s">
        <v>1977</v>
      </c>
      <c r="M723" s="176"/>
      <c r="N723" s="192"/>
    </row>
    <row r="724" spans="2:14" ht="19.5" customHeight="1" x14ac:dyDescent="0.35">
      <c r="B724" s="68">
        <f t="shared" si="29"/>
        <v>673</v>
      </c>
      <c r="C724" s="10" t="s">
        <v>2278</v>
      </c>
      <c r="D724" s="5" t="s">
        <v>1842</v>
      </c>
      <c r="E724" s="5" t="s">
        <v>1872</v>
      </c>
      <c r="F724" s="19" t="s">
        <v>1887</v>
      </c>
      <c r="G724" s="7" t="s">
        <v>1843</v>
      </c>
      <c r="I724" s="43"/>
      <c r="J724" s="148"/>
      <c r="K724" s="159"/>
      <c r="L724" s="55" t="s">
        <v>1977</v>
      </c>
      <c r="M724" s="176" t="s">
        <v>1976</v>
      </c>
      <c r="N724" s="192" t="s">
        <v>1976</v>
      </c>
    </row>
    <row r="725" spans="2:14" ht="19.5" customHeight="1" x14ac:dyDescent="0.35">
      <c r="B725" s="68">
        <f t="shared" si="29"/>
        <v>674</v>
      </c>
      <c r="C725" s="10" t="s">
        <v>2278</v>
      </c>
      <c r="D725" s="5" t="s">
        <v>103</v>
      </c>
      <c r="E725" s="5" t="s">
        <v>1870</v>
      </c>
      <c r="F725" s="19" t="s">
        <v>1887</v>
      </c>
      <c r="G725" s="7" t="s">
        <v>1840</v>
      </c>
      <c r="I725" s="43"/>
      <c r="J725" s="148"/>
      <c r="K725" s="159"/>
      <c r="L725" s="55" t="s">
        <v>1977</v>
      </c>
      <c r="M725" s="174" t="s">
        <v>1977</v>
      </c>
      <c r="N725" s="189" t="s">
        <v>1977</v>
      </c>
    </row>
    <row r="726" spans="2:14" ht="19.5" customHeight="1" x14ac:dyDescent="0.35">
      <c r="B726" s="68">
        <f t="shared" si="29"/>
        <v>675</v>
      </c>
      <c r="C726" s="10" t="s">
        <v>2278</v>
      </c>
      <c r="D726" s="5" t="s">
        <v>1842</v>
      </c>
      <c r="E726" s="5" t="s">
        <v>1873</v>
      </c>
      <c r="F726" s="19" t="s">
        <v>1887</v>
      </c>
      <c r="G726" s="7" t="s">
        <v>1844</v>
      </c>
      <c r="I726" s="43"/>
      <c r="J726" s="148"/>
      <c r="K726" s="159"/>
      <c r="L726" s="55" t="s">
        <v>1977</v>
      </c>
      <c r="M726" s="176"/>
      <c r="N726" s="192"/>
    </row>
    <row r="727" spans="2:14" ht="19.5" customHeight="1" x14ac:dyDescent="0.35">
      <c r="B727" s="68">
        <f t="shared" si="29"/>
        <v>676</v>
      </c>
      <c r="C727" s="10" t="s">
        <v>2278</v>
      </c>
      <c r="D727" s="5" t="s">
        <v>1842</v>
      </c>
      <c r="E727" s="5" t="s">
        <v>1874</v>
      </c>
      <c r="F727" s="19" t="s">
        <v>1887</v>
      </c>
      <c r="G727" s="7" t="s">
        <v>1845</v>
      </c>
      <c r="I727" s="43"/>
      <c r="J727" s="148"/>
      <c r="K727" s="159"/>
      <c r="L727" s="55" t="s">
        <v>1977</v>
      </c>
      <c r="M727" s="176"/>
      <c r="N727" s="192"/>
    </row>
    <row r="728" spans="2:14" ht="19.5" customHeight="1" x14ac:dyDescent="0.35">
      <c r="B728" s="68">
        <f t="shared" si="29"/>
        <v>677</v>
      </c>
      <c r="C728" s="10" t="s">
        <v>2278</v>
      </c>
      <c r="D728" s="5" t="s">
        <v>103</v>
      </c>
      <c r="E728" s="5" t="s">
        <v>1871</v>
      </c>
      <c r="F728" s="19" t="s">
        <v>1887</v>
      </c>
      <c r="G728" s="7" t="s">
        <v>1841</v>
      </c>
      <c r="I728" s="43"/>
      <c r="J728" s="148"/>
      <c r="K728" s="159"/>
      <c r="L728" s="55" t="s">
        <v>1977</v>
      </c>
      <c r="M728" s="174" t="s">
        <v>1977</v>
      </c>
      <c r="N728" s="189" t="s">
        <v>1977</v>
      </c>
    </row>
    <row r="729" spans="2:14" ht="19.5" customHeight="1" x14ac:dyDescent="0.35">
      <c r="B729" s="68">
        <f t="shared" si="29"/>
        <v>678</v>
      </c>
      <c r="C729" s="10" t="s">
        <v>1947</v>
      </c>
      <c r="D729" s="5" t="s">
        <v>1846</v>
      </c>
      <c r="E729" s="5" t="s">
        <v>493</v>
      </c>
      <c r="F729" s="19" t="s">
        <v>1887</v>
      </c>
      <c r="G729" s="7" t="s">
        <v>1878</v>
      </c>
      <c r="I729" s="43"/>
      <c r="J729" s="148"/>
      <c r="K729" s="159"/>
      <c r="L729" s="55" t="s">
        <v>1977</v>
      </c>
      <c r="M729" s="174" t="s">
        <v>1977</v>
      </c>
      <c r="N729" s="189" t="s">
        <v>1977</v>
      </c>
    </row>
    <row r="730" spans="2:14" ht="19.5" customHeight="1" x14ac:dyDescent="0.35">
      <c r="B730" s="68">
        <f t="shared" si="29"/>
        <v>679</v>
      </c>
      <c r="C730" s="10" t="s">
        <v>1952</v>
      </c>
      <c r="D730" s="5" t="s">
        <v>723</v>
      </c>
      <c r="E730" s="5" t="s">
        <v>509</v>
      </c>
      <c r="F730" s="19" t="s">
        <v>1887</v>
      </c>
      <c r="G730" s="7" t="s">
        <v>724</v>
      </c>
      <c r="I730" s="43"/>
      <c r="J730" s="148"/>
      <c r="K730" s="159"/>
      <c r="L730" s="55" t="s">
        <v>1977</v>
      </c>
      <c r="M730" s="174"/>
      <c r="N730" s="192"/>
    </row>
    <row r="731" spans="2:14" ht="19.5" customHeight="1" x14ac:dyDescent="0.35">
      <c r="B731" s="68">
        <f t="shared" si="29"/>
        <v>680</v>
      </c>
      <c r="C731" s="10" t="s">
        <v>1952</v>
      </c>
      <c r="D731" s="5" t="s">
        <v>1847</v>
      </c>
      <c r="E731" s="5" t="s">
        <v>1848</v>
      </c>
      <c r="F731" s="19" t="s">
        <v>1887</v>
      </c>
      <c r="G731" s="7" t="s">
        <v>1879</v>
      </c>
      <c r="I731" s="43"/>
      <c r="J731" s="148"/>
      <c r="K731" s="159"/>
      <c r="L731" s="55" t="s">
        <v>1977</v>
      </c>
      <c r="M731" s="174" t="s">
        <v>1977</v>
      </c>
      <c r="N731" s="192"/>
    </row>
    <row r="732" spans="2:14" ht="19.5" customHeight="1" x14ac:dyDescent="0.35">
      <c r="B732" s="68">
        <f t="shared" si="29"/>
        <v>681</v>
      </c>
      <c r="C732" s="10" t="s">
        <v>1952</v>
      </c>
      <c r="D732" s="5" t="s">
        <v>1847</v>
      </c>
      <c r="E732" s="5" t="s">
        <v>1849</v>
      </c>
      <c r="F732" s="19" t="s">
        <v>1887</v>
      </c>
      <c r="G732" s="7" t="s">
        <v>1850</v>
      </c>
      <c r="I732" s="43"/>
      <c r="J732" s="148"/>
      <c r="K732" s="159"/>
      <c r="L732" s="55" t="s">
        <v>1977</v>
      </c>
      <c r="M732" s="176"/>
      <c r="N732" s="192"/>
    </row>
    <row r="733" spans="2:14" ht="19.5" customHeight="1" x14ac:dyDescent="0.35">
      <c r="B733" s="68">
        <f t="shared" si="29"/>
        <v>682</v>
      </c>
      <c r="C733" s="11" t="s">
        <v>1832</v>
      </c>
      <c r="D733" s="5" t="s">
        <v>721</v>
      </c>
      <c r="E733" s="5" t="s">
        <v>1822</v>
      </c>
      <c r="F733" s="19" t="s">
        <v>1887</v>
      </c>
      <c r="G733" s="7" t="s">
        <v>722</v>
      </c>
      <c r="I733" s="43"/>
      <c r="J733" s="148"/>
      <c r="K733" s="159"/>
      <c r="L733" s="55" t="s">
        <v>1977</v>
      </c>
      <c r="M733" s="174" t="s">
        <v>1977</v>
      </c>
      <c r="N733" s="192"/>
    </row>
    <row r="734" spans="2:14" ht="19.5" customHeight="1" x14ac:dyDescent="0.35">
      <c r="B734" s="68">
        <f t="shared" si="29"/>
        <v>683</v>
      </c>
      <c r="C734" s="10" t="s">
        <v>669</v>
      </c>
      <c r="D734" s="5" t="s">
        <v>1851</v>
      </c>
      <c r="E734" s="5" t="s">
        <v>1852</v>
      </c>
      <c r="F734" s="19" t="s">
        <v>1887</v>
      </c>
      <c r="G734" s="7" t="s">
        <v>1853</v>
      </c>
      <c r="I734" s="43"/>
      <c r="J734" s="148"/>
      <c r="K734" s="159"/>
      <c r="L734" s="55" t="s">
        <v>1977</v>
      </c>
      <c r="M734" s="176" t="s">
        <v>1976</v>
      </c>
      <c r="N734" s="192" t="s">
        <v>1976</v>
      </c>
    </row>
    <row r="735" spans="2:14" ht="19.5" customHeight="1" x14ac:dyDescent="0.35">
      <c r="B735" s="68">
        <f t="shared" si="29"/>
        <v>684</v>
      </c>
      <c r="C735" s="10" t="s">
        <v>669</v>
      </c>
      <c r="D735" s="5" t="s">
        <v>1851</v>
      </c>
      <c r="E735" s="5" t="s">
        <v>1854</v>
      </c>
      <c r="F735" s="19" t="s">
        <v>1887</v>
      </c>
      <c r="G735" s="7" t="s">
        <v>1880</v>
      </c>
      <c r="I735" s="43"/>
      <c r="J735" s="148"/>
      <c r="K735" s="159"/>
      <c r="L735" s="55" t="s">
        <v>1977</v>
      </c>
      <c r="M735" s="176"/>
      <c r="N735" s="192"/>
    </row>
    <row r="736" spans="2:14" ht="19.5" customHeight="1" x14ac:dyDescent="0.35">
      <c r="B736" s="68">
        <f t="shared" si="29"/>
        <v>685</v>
      </c>
      <c r="C736" s="10" t="s">
        <v>669</v>
      </c>
      <c r="D736" s="5" t="s">
        <v>1855</v>
      </c>
      <c r="E736" s="5" t="s">
        <v>1414</v>
      </c>
      <c r="F736" s="19" t="s">
        <v>1887</v>
      </c>
      <c r="G736" s="7" t="s">
        <v>1856</v>
      </c>
      <c r="I736" s="43"/>
      <c r="J736" s="148"/>
      <c r="K736" s="159"/>
      <c r="L736" s="55" t="s">
        <v>1977</v>
      </c>
      <c r="M736" s="174" t="s">
        <v>1977</v>
      </c>
      <c r="N736" s="192"/>
    </row>
    <row r="737" spans="2:14" ht="19.5" customHeight="1" x14ac:dyDescent="0.35">
      <c r="B737" s="68">
        <f t="shared" si="29"/>
        <v>686</v>
      </c>
      <c r="C737" s="10" t="s">
        <v>669</v>
      </c>
      <c r="D737" s="5" t="s">
        <v>1855</v>
      </c>
      <c r="E737" s="5" t="s">
        <v>1857</v>
      </c>
      <c r="F737" s="19" t="s">
        <v>1887</v>
      </c>
      <c r="G737" s="7" t="s">
        <v>1858</v>
      </c>
      <c r="I737" s="43"/>
      <c r="J737" s="148"/>
      <c r="K737" s="159"/>
      <c r="L737" s="55" t="s">
        <v>1977</v>
      </c>
      <c r="M737" s="174" t="s">
        <v>1977</v>
      </c>
      <c r="N737" s="189" t="s">
        <v>1977</v>
      </c>
    </row>
    <row r="738" spans="2:14" ht="19.5" customHeight="1" x14ac:dyDescent="0.35">
      <c r="B738" s="68">
        <f t="shared" si="29"/>
        <v>687</v>
      </c>
      <c r="C738" s="10" t="s">
        <v>669</v>
      </c>
      <c r="D738" s="5" t="s">
        <v>1855</v>
      </c>
      <c r="E738" s="5" t="s">
        <v>1875</v>
      </c>
      <c r="F738" s="19" t="s">
        <v>1887</v>
      </c>
      <c r="G738" s="7" t="s">
        <v>1881</v>
      </c>
      <c r="I738" s="43"/>
      <c r="J738" s="148"/>
      <c r="K738" s="159"/>
      <c r="L738" s="55" t="s">
        <v>1977</v>
      </c>
      <c r="M738" s="176"/>
      <c r="N738" s="192"/>
    </row>
    <row r="739" spans="2:14" ht="19.5" customHeight="1" x14ac:dyDescent="0.35">
      <c r="B739" s="68">
        <f t="shared" si="29"/>
        <v>688</v>
      </c>
      <c r="C739" s="10" t="s">
        <v>1952</v>
      </c>
      <c r="D739" s="5" t="s">
        <v>1859</v>
      </c>
      <c r="E739" s="5" t="s">
        <v>1860</v>
      </c>
      <c r="F739" s="19" t="s">
        <v>1887</v>
      </c>
      <c r="G739" s="7" t="s">
        <v>1861</v>
      </c>
      <c r="I739" s="43"/>
      <c r="J739" s="148"/>
      <c r="K739" s="159"/>
      <c r="L739" s="55" t="s">
        <v>1977</v>
      </c>
      <c r="M739" s="176"/>
      <c r="N739" s="192"/>
    </row>
    <row r="740" spans="2:14" ht="19.5" customHeight="1" x14ac:dyDescent="0.35">
      <c r="B740" s="68">
        <f t="shared" si="29"/>
        <v>689</v>
      </c>
      <c r="C740" s="10" t="s">
        <v>1952</v>
      </c>
      <c r="D740" s="5" t="s">
        <v>1859</v>
      </c>
      <c r="E740" s="5" t="s">
        <v>1862</v>
      </c>
      <c r="F740" s="19" t="s">
        <v>1887</v>
      </c>
      <c r="G740" s="7" t="s">
        <v>1863</v>
      </c>
      <c r="I740" s="43"/>
      <c r="J740" s="148"/>
      <c r="K740" s="159"/>
      <c r="L740" s="55" t="s">
        <v>1977</v>
      </c>
      <c r="M740" s="174" t="s">
        <v>1977</v>
      </c>
      <c r="N740" s="192"/>
    </row>
    <row r="741" spans="2:14" ht="19.5" customHeight="1" x14ac:dyDescent="0.35">
      <c r="B741" s="68">
        <f t="shared" si="29"/>
        <v>690</v>
      </c>
      <c r="C741" s="11" t="s">
        <v>1832</v>
      </c>
      <c r="D741" s="5" t="s">
        <v>1864</v>
      </c>
      <c r="E741" s="5" t="s">
        <v>1865</v>
      </c>
      <c r="F741" s="19" t="s">
        <v>1887</v>
      </c>
      <c r="G741" s="7" t="s">
        <v>1866</v>
      </c>
      <c r="I741" s="43"/>
      <c r="J741" s="148"/>
      <c r="K741" s="159"/>
      <c r="L741" s="55" t="s">
        <v>1977</v>
      </c>
      <c r="M741" s="174" t="s">
        <v>1977</v>
      </c>
      <c r="N741" s="189" t="s">
        <v>1977</v>
      </c>
    </row>
    <row r="742" spans="2:14" ht="19.5" customHeight="1" x14ac:dyDescent="0.35">
      <c r="B742" s="68">
        <f t="shared" si="29"/>
        <v>691</v>
      </c>
      <c r="C742" s="10" t="s">
        <v>688</v>
      </c>
      <c r="D742" s="5" t="s">
        <v>1867</v>
      </c>
      <c r="E742" s="5" t="s">
        <v>2072</v>
      </c>
      <c r="F742" s="19" t="s">
        <v>1887</v>
      </c>
      <c r="G742" s="7" t="s">
        <v>1868</v>
      </c>
      <c r="I742" s="43"/>
      <c r="J742" s="148"/>
      <c r="K742" s="159"/>
      <c r="L742" s="55" t="s">
        <v>1977</v>
      </c>
      <c r="M742" s="176"/>
      <c r="N742" s="192"/>
    </row>
    <row r="743" spans="2:14" ht="19.5" customHeight="1" x14ac:dyDescent="0.35">
      <c r="B743" s="68">
        <f t="shared" si="29"/>
        <v>692</v>
      </c>
      <c r="C743" s="11" t="s">
        <v>1832</v>
      </c>
      <c r="D743" s="5" t="s">
        <v>725</v>
      </c>
      <c r="E743" s="5" t="s">
        <v>726</v>
      </c>
      <c r="F743" s="19" t="s">
        <v>1887</v>
      </c>
      <c r="G743" s="7" t="s">
        <v>727</v>
      </c>
      <c r="I743" s="43"/>
      <c r="J743" s="148"/>
      <c r="K743" s="159"/>
      <c r="L743" s="55" t="s">
        <v>1977</v>
      </c>
      <c r="M743" s="176"/>
      <c r="N743" s="192"/>
    </row>
    <row r="744" spans="2:14" ht="19.5" customHeight="1" x14ac:dyDescent="0.35">
      <c r="B744" s="68">
        <f t="shared" si="29"/>
        <v>693</v>
      </c>
      <c r="C744" s="10" t="s">
        <v>1912</v>
      </c>
      <c r="D744" s="5" t="s">
        <v>1891</v>
      </c>
      <c r="E744" s="223" t="s">
        <v>1961</v>
      </c>
      <c r="F744" s="19" t="s">
        <v>1887</v>
      </c>
      <c r="G744" s="7" t="s">
        <v>1892</v>
      </c>
      <c r="I744" s="43" t="s">
        <v>1977</v>
      </c>
      <c r="J744" s="140" t="s">
        <v>1977</v>
      </c>
      <c r="K744" s="151" t="s">
        <v>1977</v>
      </c>
      <c r="L744" s="55" t="s">
        <v>1977</v>
      </c>
      <c r="M744" s="174" t="s">
        <v>1977</v>
      </c>
      <c r="N744" s="189" t="s">
        <v>1977</v>
      </c>
    </row>
    <row r="745" spans="2:14" ht="19.5" customHeight="1" x14ac:dyDescent="0.35">
      <c r="B745" s="68">
        <f t="shared" si="29"/>
        <v>694</v>
      </c>
      <c r="C745" s="10" t="s">
        <v>1952</v>
      </c>
      <c r="D745" s="5" t="s">
        <v>728</v>
      </c>
      <c r="E745" s="36" t="s">
        <v>729</v>
      </c>
      <c r="F745" s="19" t="s">
        <v>1887</v>
      </c>
      <c r="G745" s="7" t="s">
        <v>730</v>
      </c>
      <c r="I745" s="43"/>
      <c r="J745" s="140"/>
      <c r="K745" s="151"/>
      <c r="L745" s="55" t="s">
        <v>1977</v>
      </c>
      <c r="M745" s="174"/>
      <c r="N745" s="189"/>
    </row>
    <row r="746" spans="2:14" ht="19.5" customHeight="1" x14ac:dyDescent="0.35">
      <c r="B746" s="68">
        <f t="shared" si="29"/>
        <v>695</v>
      </c>
      <c r="C746" s="10" t="s">
        <v>2447</v>
      </c>
      <c r="D746" s="5" t="s">
        <v>2445</v>
      </c>
      <c r="E746" s="36" t="s">
        <v>2446</v>
      </c>
      <c r="F746" s="19" t="s">
        <v>1887</v>
      </c>
      <c r="G746" s="7" t="s">
        <v>2448</v>
      </c>
      <c r="I746" s="43"/>
      <c r="J746" s="140"/>
      <c r="K746" s="151"/>
      <c r="L746" s="55" t="s">
        <v>1977</v>
      </c>
      <c r="M746" s="174"/>
      <c r="N746" s="189"/>
    </row>
    <row r="747" spans="2:14" ht="19.5" customHeight="1" x14ac:dyDescent="0.35">
      <c r="B747" s="68">
        <f t="shared" si="29"/>
        <v>696</v>
      </c>
      <c r="C747" s="10" t="s">
        <v>1998</v>
      </c>
      <c r="D747" s="5" t="s">
        <v>1882</v>
      </c>
      <c r="E747" s="36" t="s">
        <v>1883</v>
      </c>
      <c r="F747" s="19" t="s">
        <v>1887</v>
      </c>
      <c r="G747" s="7" t="s">
        <v>1884</v>
      </c>
      <c r="I747" s="43"/>
      <c r="J747" s="140"/>
      <c r="K747" s="151"/>
      <c r="L747" s="55" t="s">
        <v>1977</v>
      </c>
      <c r="M747" s="176"/>
      <c r="N747" s="178"/>
    </row>
    <row r="748" spans="2:14" ht="19.5" customHeight="1" x14ac:dyDescent="0.35">
      <c r="B748" s="68">
        <f t="shared" si="29"/>
        <v>697</v>
      </c>
      <c r="C748" s="10" t="s">
        <v>1952</v>
      </c>
      <c r="D748" s="5" t="s">
        <v>667</v>
      </c>
      <c r="E748" s="36" t="s">
        <v>2072</v>
      </c>
      <c r="F748" s="19" t="s">
        <v>1887</v>
      </c>
      <c r="G748" s="7" t="s">
        <v>668</v>
      </c>
      <c r="I748" s="43"/>
      <c r="J748" s="140"/>
      <c r="K748" s="151"/>
      <c r="L748" s="55" t="s">
        <v>1977</v>
      </c>
      <c r="M748" s="174" t="s">
        <v>1977</v>
      </c>
      <c r="N748" s="178"/>
    </row>
    <row r="749" spans="2:14" ht="19.5" customHeight="1" x14ac:dyDescent="0.35">
      <c r="B749" s="68">
        <f t="shared" si="29"/>
        <v>698</v>
      </c>
      <c r="C749" s="250" t="s">
        <v>1953</v>
      </c>
      <c r="D749" s="36" t="s">
        <v>1893</v>
      </c>
      <c r="E749" s="36" t="s">
        <v>2044</v>
      </c>
      <c r="F749" s="252" t="s">
        <v>1887</v>
      </c>
      <c r="G749" s="7" t="s">
        <v>1895</v>
      </c>
      <c r="I749" s="43" t="s">
        <v>1977</v>
      </c>
      <c r="J749" s="148" t="s">
        <v>1976</v>
      </c>
      <c r="K749" s="159" t="s">
        <v>1976</v>
      </c>
      <c r="L749" s="55" t="s">
        <v>1977</v>
      </c>
      <c r="M749" s="174" t="s">
        <v>1977</v>
      </c>
      <c r="N749" s="189" t="s">
        <v>1977</v>
      </c>
    </row>
    <row r="750" spans="2:14" ht="19.5" customHeight="1" x14ac:dyDescent="0.35">
      <c r="B750" s="68"/>
      <c r="C750" s="251"/>
      <c r="D750" s="36" t="s">
        <v>2548</v>
      </c>
      <c r="E750" s="36" t="s">
        <v>2549</v>
      </c>
      <c r="F750" s="253"/>
      <c r="G750" s="7"/>
      <c r="I750" s="43"/>
      <c r="J750" s="148"/>
      <c r="K750" s="159"/>
      <c r="L750" s="55"/>
      <c r="M750" s="174"/>
      <c r="N750" s="189"/>
    </row>
    <row r="751" spans="2:14" ht="19.5" customHeight="1" x14ac:dyDescent="0.35">
      <c r="B751" s="68">
        <f>B749+1</f>
        <v>699</v>
      </c>
      <c r="C751" s="11" t="s">
        <v>1832</v>
      </c>
      <c r="D751" s="5" t="s">
        <v>670</v>
      </c>
      <c r="E751" s="5" t="s">
        <v>2020</v>
      </c>
      <c r="F751" s="19" t="s">
        <v>1887</v>
      </c>
      <c r="G751" s="7" t="s">
        <v>671</v>
      </c>
      <c r="I751" s="43"/>
      <c r="J751" s="148"/>
      <c r="K751" s="159"/>
      <c r="L751" s="55" t="s">
        <v>1977</v>
      </c>
      <c r="M751" s="174"/>
      <c r="N751" s="189"/>
    </row>
    <row r="752" spans="2:14" ht="19.5" customHeight="1" x14ac:dyDescent="0.35">
      <c r="B752" s="68">
        <f t="shared" si="29"/>
        <v>700</v>
      </c>
      <c r="C752" s="10" t="s">
        <v>1953</v>
      </c>
      <c r="D752" s="5" t="s">
        <v>731</v>
      </c>
      <c r="E752" s="5" t="s">
        <v>1894</v>
      </c>
      <c r="F752" s="19" t="s">
        <v>1887</v>
      </c>
      <c r="G752" s="7" t="s">
        <v>732</v>
      </c>
      <c r="I752" s="43"/>
      <c r="J752" s="148"/>
      <c r="K752" s="159"/>
      <c r="L752" s="55" t="s">
        <v>1977</v>
      </c>
      <c r="M752" s="174"/>
      <c r="N752" s="189"/>
    </row>
    <row r="753" spans="2:14" ht="19.5" customHeight="1" x14ac:dyDescent="0.35">
      <c r="B753" s="68">
        <f t="shared" si="29"/>
        <v>701</v>
      </c>
      <c r="C753" s="10" t="s">
        <v>1953</v>
      </c>
      <c r="D753" s="5" t="s">
        <v>1896</v>
      </c>
      <c r="E753" s="5" t="s">
        <v>733</v>
      </c>
      <c r="F753" s="19" t="s">
        <v>1887</v>
      </c>
      <c r="G753" s="7" t="s">
        <v>734</v>
      </c>
      <c r="I753" s="43"/>
      <c r="J753" s="148"/>
      <c r="K753" s="159"/>
      <c r="L753" s="55" t="s">
        <v>1977</v>
      </c>
      <c r="M753" s="174"/>
      <c r="N753" s="189"/>
    </row>
    <row r="754" spans="2:14" ht="19.5" customHeight="1" x14ac:dyDescent="0.35">
      <c r="B754" s="68">
        <f t="shared" si="29"/>
        <v>702</v>
      </c>
      <c r="C754" s="10" t="s">
        <v>1953</v>
      </c>
      <c r="D754" s="5" t="s">
        <v>1896</v>
      </c>
      <c r="E754" s="5" t="s">
        <v>1897</v>
      </c>
      <c r="F754" s="19" t="s">
        <v>1887</v>
      </c>
      <c r="G754" s="39" t="s">
        <v>1913</v>
      </c>
      <c r="I754" s="43" t="s">
        <v>1977</v>
      </c>
      <c r="J754" s="140" t="s">
        <v>1977</v>
      </c>
      <c r="K754" s="151" t="s">
        <v>1977</v>
      </c>
      <c r="L754" s="55" t="s">
        <v>1977</v>
      </c>
      <c r="M754" s="174" t="s">
        <v>1977</v>
      </c>
      <c r="N754" s="189" t="s">
        <v>1977</v>
      </c>
    </row>
    <row r="755" spans="2:14" ht="19.5" customHeight="1" x14ac:dyDescent="0.35">
      <c r="B755" s="68">
        <f t="shared" si="29"/>
        <v>703</v>
      </c>
      <c r="C755" s="10" t="s">
        <v>688</v>
      </c>
      <c r="D755" s="5" t="s">
        <v>672</v>
      </c>
      <c r="E755" s="5" t="s">
        <v>2020</v>
      </c>
      <c r="F755" s="19" t="s">
        <v>1887</v>
      </c>
      <c r="G755" s="39" t="s">
        <v>673</v>
      </c>
      <c r="I755" s="43"/>
      <c r="J755" s="140"/>
      <c r="K755" s="151"/>
      <c r="L755" s="55" t="s">
        <v>1977</v>
      </c>
      <c r="M755" s="164"/>
      <c r="N755" s="178"/>
    </row>
    <row r="756" spans="2:14" ht="19.5" customHeight="1" x14ac:dyDescent="0.35">
      <c r="B756" s="68">
        <f t="shared" si="29"/>
        <v>704</v>
      </c>
      <c r="C756" s="10" t="s">
        <v>1953</v>
      </c>
      <c r="D756" s="5" t="s">
        <v>1898</v>
      </c>
      <c r="E756" s="5" t="s">
        <v>1899</v>
      </c>
      <c r="F756" s="19" t="s">
        <v>1887</v>
      </c>
      <c r="G756" s="7" t="s">
        <v>1900</v>
      </c>
      <c r="I756" s="43" t="s">
        <v>1977</v>
      </c>
      <c r="J756" s="140" t="s">
        <v>1977</v>
      </c>
      <c r="K756" s="151" t="s">
        <v>1977</v>
      </c>
      <c r="L756" s="55" t="s">
        <v>1977</v>
      </c>
      <c r="M756" s="174" t="s">
        <v>1977</v>
      </c>
      <c r="N756" s="178"/>
    </row>
    <row r="757" spans="2:14" ht="19.5" customHeight="1" x14ac:dyDescent="0.35">
      <c r="B757" s="68">
        <f t="shared" si="29"/>
        <v>705</v>
      </c>
      <c r="C757" s="10" t="s">
        <v>1953</v>
      </c>
      <c r="D757" s="5" t="s">
        <v>735</v>
      </c>
      <c r="E757" s="5" t="s">
        <v>2222</v>
      </c>
      <c r="F757" s="19" t="s">
        <v>1887</v>
      </c>
      <c r="G757" s="7" t="s">
        <v>736</v>
      </c>
      <c r="I757" s="43"/>
      <c r="J757" s="140"/>
      <c r="K757" s="151"/>
      <c r="L757" s="55" t="s">
        <v>1977</v>
      </c>
      <c r="M757" s="174"/>
      <c r="N757" s="178"/>
    </row>
    <row r="758" spans="2:14" ht="19.5" customHeight="1" x14ac:dyDescent="0.35">
      <c r="B758" s="68">
        <f t="shared" si="29"/>
        <v>706</v>
      </c>
      <c r="C758" s="11" t="s">
        <v>1832</v>
      </c>
      <c r="D758" s="5" t="s">
        <v>674</v>
      </c>
      <c r="E758" s="5" t="s">
        <v>2072</v>
      </c>
      <c r="F758" s="19" t="s">
        <v>1887</v>
      </c>
      <c r="G758" s="7" t="s">
        <v>675</v>
      </c>
      <c r="I758" s="43"/>
      <c r="J758" s="140"/>
      <c r="K758" s="151"/>
      <c r="L758" s="55" t="s">
        <v>1977</v>
      </c>
      <c r="M758" s="164"/>
      <c r="N758" s="178"/>
    </row>
    <row r="759" spans="2:14" ht="32.25" customHeight="1" x14ac:dyDescent="0.35">
      <c r="B759" s="68">
        <f t="shared" si="29"/>
        <v>707</v>
      </c>
      <c r="C759" s="11" t="s">
        <v>1954</v>
      </c>
      <c r="D759" s="8" t="s">
        <v>1955</v>
      </c>
      <c r="E759" s="8" t="s">
        <v>1956</v>
      </c>
      <c r="F759" s="19" t="s">
        <v>1887</v>
      </c>
      <c r="G759" s="9" t="s">
        <v>1916</v>
      </c>
      <c r="I759" s="43" t="s">
        <v>1977</v>
      </c>
      <c r="J759" s="140" t="s">
        <v>1977</v>
      </c>
      <c r="K759" s="151" t="s">
        <v>1977</v>
      </c>
      <c r="L759" s="55" t="s">
        <v>1977</v>
      </c>
      <c r="M759" s="174" t="s">
        <v>1977</v>
      </c>
      <c r="N759" s="189" t="s">
        <v>1977</v>
      </c>
    </row>
    <row r="760" spans="2:14" ht="19.5" customHeight="1" x14ac:dyDescent="0.35">
      <c r="B760" s="68">
        <f t="shared" si="29"/>
        <v>708</v>
      </c>
      <c r="C760" s="10" t="s">
        <v>73</v>
      </c>
      <c r="D760" s="8" t="s">
        <v>676</v>
      </c>
      <c r="E760" s="8" t="s">
        <v>1910</v>
      </c>
      <c r="F760" s="19" t="s">
        <v>1887</v>
      </c>
      <c r="G760" s="9" t="s">
        <v>677</v>
      </c>
      <c r="I760" s="43"/>
      <c r="J760" s="140"/>
      <c r="K760" s="151"/>
      <c r="L760" s="55" t="s">
        <v>1977</v>
      </c>
      <c r="M760" s="174" t="s">
        <v>1977</v>
      </c>
      <c r="N760" s="189" t="s">
        <v>1977</v>
      </c>
    </row>
    <row r="761" spans="2:14" ht="19.5" customHeight="1" x14ac:dyDescent="0.35">
      <c r="B761" s="68">
        <f t="shared" si="29"/>
        <v>709</v>
      </c>
      <c r="C761" s="11" t="s">
        <v>1947</v>
      </c>
      <c r="D761" s="8" t="s">
        <v>678</v>
      </c>
      <c r="E761" s="8" t="s">
        <v>679</v>
      </c>
      <c r="F761" s="19" t="s">
        <v>1887</v>
      </c>
      <c r="G761" s="9" t="s">
        <v>682</v>
      </c>
      <c r="I761" s="43"/>
      <c r="J761" s="140"/>
      <c r="K761" s="151"/>
      <c r="L761" s="55" t="s">
        <v>1977</v>
      </c>
      <c r="M761" s="164"/>
      <c r="N761" s="178"/>
    </row>
    <row r="762" spans="2:14" ht="19.5" customHeight="1" x14ac:dyDescent="0.35">
      <c r="B762" s="68">
        <f t="shared" si="29"/>
        <v>710</v>
      </c>
      <c r="C762" s="10" t="s">
        <v>73</v>
      </c>
      <c r="D762" s="8" t="s">
        <v>680</v>
      </c>
      <c r="E762" s="8" t="s">
        <v>1822</v>
      </c>
      <c r="F762" s="19" t="s">
        <v>1887</v>
      </c>
      <c r="G762" s="9" t="s">
        <v>681</v>
      </c>
      <c r="I762" s="43"/>
      <c r="J762" s="140"/>
      <c r="K762" s="151"/>
      <c r="L762" s="55" t="s">
        <v>1977</v>
      </c>
      <c r="M762" s="174" t="s">
        <v>1977</v>
      </c>
      <c r="N762" s="189" t="s">
        <v>1977</v>
      </c>
    </row>
    <row r="763" spans="2:14" ht="19.5" customHeight="1" x14ac:dyDescent="0.35">
      <c r="B763" s="68">
        <f t="shared" si="29"/>
        <v>711</v>
      </c>
      <c r="C763" s="10" t="s">
        <v>688</v>
      </c>
      <c r="D763" s="8" t="s">
        <v>683</v>
      </c>
      <c r="E763" s="8" t="s">
        <v>684</v>
      </c>
      <c r="F763" s="19" t="s">
        <v>1887</v>
      </c>
      <c r="G763" s="9" t="s">
        <v>685</v>
      </c>
      <c r="I763" s="43"/>
      <c r="J763" s="140"/>
      <c r="K763" s="151"/>
      <c r="L763" s="55" t="s">
        <v>1977</v>
      </c>
      <c r="M763" s="174" t="s">
        <v>1977</v>
      </c>
      <c r="N763" s="189" t="s">
        <v>1977</v>
      </c>
    </row>
    <row r="764" spans="2:14" ht="19.5" customHeight="1" x14ac:dyDescent="0.35">
      <c r="B764" s="68">
        <f t="shared" si="29"/>
        <v>712</v>
      </c>
      <c r="C764" s="10" t="s">
        <v>2001</v>
      </c>
      <c r="D764" s="8" t="s">
        <v>686</v>
      </c>
      <c r="E764" s="8" t="s">
        <v>2020</v>
      </c>
      <c r="F764" s="19" t="s">
        <v>1887</v>
      </c>
      <c r="G764" s="9" t="s">
        <v>687</v>
      </c>
      <c r="I764" s="43"/>
      <c r="J764" s="140"/>
      <c r="K764" s="151"/>
      <c r="L764" s="55" t="s">
        <v>1977</v>
      </c>
      <c r="M764" s="164"/>
      <c r="N764" s="178"/>
    </row>
    <row r="765" spans="2:14" ht="19.5" customHeight="1" x14ac:dyDescent="0.35">
      <c r="B765" s="68">
        <f t="shared" si="29"/>
        <v>713</v>
      </c>
      <c r="C765" s="10" t="s">
        <v>1953</v>
      </c>
      <c r="D765" s="5" t="s">
        <v>1901</v>
      </c>
      <c r="E765" s="5" t="s">
        <v>1894</v>
      </c>
      <c r="F765" s="19" t="s">
        <v>1887</v>
      </c>
      <c r="G765" s="39" t="s">
        <v>1902</v>
      </c>
      <c r="I765" s="43" t="s">
        <v>1977</v>
      </c>
      <c r="J765" s="148" t="s">
        <v>1976</v>
      </c>
      <c r="K765" s="159" t="s">
        <v>1976</v>
      </c>
      <c r="L765" s="55" t="s">
        <v>1977</v>
      </c>
      <c r="M765" s="174" t="s">
        <v>1977</v>
      </c>
      <c r="N765" s="189" t="s">
        <v>1977</v>
      </c>
    </row>
    <row r="766" spans="2:14" ht="19.5" customHeight="1" x14ac:dyDescent="0.35">
      <c r="B766" s="68">
        <f t="shared" si="29"/>
        <v>714</v>
      </c>
      <c r="C766" s="10" t="s">
        <v>2001</v>
      </c>
      <c r="D766" s="5" t="s">
        <v>1903</v>
      </c>
      <c r="E766" s="5" t="s">
        <v>1904</v>
      </c>
      <c r="F766" s="19" t="s">
        <v>1887</v>
      </c>
      <c r="G766" s="39" t="s">
        <v>1914</v>
      </c>
      <c r="I766" s="43" t="s">
        <v>1977</v>
      </c>
      <c r="J766" s="148"/>
      <c r="K766" s="159"/>
      <c r="L766" s="55" t="s">
        <v>1977</v>
      </c>
      <c r="M766" s="174" t="s">
        <v>1977</v>
      </c>
      <c r="N766" s="189"/>
    </row>
    <row r="767" spans="2:14" ht="19.5" customHeight="1" x14ac:dyDescent="0.35">
      <c r="B767" s="68">
        <f t="shared" si="29"/>
        <v>715</v>
      </c>
      <c r="C767" s="10" t="s">
        <v>1953</v>
      </c>
      <c r="D767" s="5" t="s">
        <v>1905</v>
      </c>
      <c r="E767" s="5" t="s">
        <v>1894</v>
      </c>
      <c r="F767" s="19" t="s">
        <v>1887</v>
      </c>
      <c r="G767" s="39" t="s">
        <v>1906</v>
      </c>
      <c r="I767" s="43" t="s">
        <v>1977</v>
      </c>
      <c r="J767" s="148" t="s">
        <v>1976</v>
      </c>
      <c r="K767" s="159" t="s">
        <v>1976</v>
      </c>
      <c r="L767" s="55" t="s">
        <v>1977</v>
      </c>
      <c r="M767" s="174" t="s">
        <v>1977</v>
      </c>
      <c r="N767" s="189" t="s">
        <v>1977</v>
      </c>
    </row>
    <row r="768" spans="2:14" ht="19.5" customHeight="1" x14ac:dyDescent="0.35">
      <c r="B768" s="68">
        <f t="shared" si="29"/>
        <v>716</v>
      </c>
      <c r="C768" s="10" t="s">
        <v>1953</v>
      </c>
      <c r="D768" s="5" t="s">
        <v>1907</v>
      </c>
      <c r="E768" s="5" t="s">
        <v>2406</v>
      </c>
      <c r="F768" s="19" t="s">
        <v>1887</v>
      </c>
      <c r="G768" s="39" t="s">
        <v>2407</v>
      </c>
      <c r="I768" s="43" t="s">
        <v>1977</v>
      </c>
      <c r="J768" s="148"/>
      <c r="K768" s="159"/>
      <c r="L768" s="55" t="s">
        <v>1977</v>
      </c>
      <c r="M768" s="174" t="s">
        <v>1977</v>
      </c>
      <c r="N768" s="189"/>
    </row>
    <row r="769" spans="1:21" ht="19.5" customHeight="1" x14ac:dyDescent="0.35">
      <c r="B769" s="68">
        <f t="shared" si="29"/>
        <v>717</v>
      </c>
      <c r="C769" s="11" t="s">
        <v>1947</v>
      </c>
      <c r="D769" s="75" t="s">
        <v>1755</v>
      </c>
      <c r="E769" s="75" t="s">
        <v>689</v>
      </c>
      <c r="F769" s="76" t="s">
        <v>1887</v>
      </c>
      <c r="G769" s="77" t="s">
        <v>690</v>
      </c>
      <c r="I769" s="60"/>
      <c r="J769" s="149"/>
      <c r="K769" s="162"/>
      <c r="L769" s="55" t="s">
        <v>1977</v>
      </c>
      <c r="M769" s="174" t="s">
        <v>1977</v>
      </c>
      <c r="N769" s="190"/>
    </row>
    <row r="770" spans="1:21" ht="19.5" customHeight="1" x14ac:dyDescent="0.35">
      <c r="B770" s="68">
        <f t="shared" si="29"/>
        <v>718</v>
      </c>
      <c r="C770" s="11" t="s">
        <v>1947</v>
      </c>
      <c r="D770" s="75" t="s">
        <v>1755</v>
      </c>
      <c r="E770" s="75" t="s">
        <v>691</v>
      </c>
      <c r="F770" s="76" t="s">
        <v>1887</v>
      </c>
      <c r="G770" s="77" t="s">
        <v>692</v>
      </c>
      <c r="I770" s="60"/>
      <c r="J770" s="149"/>
      <c r="K770" s="162"/>
      <c r="L770" s="55" t="s">
        <v>1977</v>
      </c>
      <c r="M770" s="174" t="s">
        <v>1977</v>
      </c>
      <c r="N770" s="189" t="s">
        <v>1977</v>
      </c>
    </row>
    <row r="771" spans="1:21" ht="32.25" customHeight="1" x14ac:dyDescent="0.35">
      <c r="B771" s="68">
        <f t="shared" si="29"/>
        <v>719</v>
      </c>
      <c r="C771" s="11" t="s">
        <v>124</v>
      </c>
      <c r="D771" s="78" t="s">
        <v>697</v>
      </c>
      <c r="E771" s="78" t="s">
        <v>698</v>
      </c>
      <c r="F771" s="80" t="s">
        <v>2295</v>
      </c>
      <c r="G771" s="79" t="s">
        <v>696</v>
      </c>
      <c r="I771" s="60"/>
      <c r="J771" s="149"/>
      <c r="K771" s="162"/>
      <c r="L771" s="55" t="s">
        <v>1977</v>
      </c>
      <c r="M771" s="174" t="s">
        <v>1977</v>
      </c>
      <c r="N771" s="189" t="s">
        <v>1977</v>
      </c>
    </row>
    <row r="772" spans="1:21" ht="19.5" customHeight="1" x14ac:dyDescent="0.35">
      <c r="B772" s="68">
        <f t="shared" ref="B772:B777" si="30">B771+1</f>
        <v>720</v>
      </c>
      <c r="C772" s="10" t="s">
        <v>704</v>
      </c>
      <c r="D772" s="75" t="s">
        <v>693</v>
      </c>
      <c r="E772" s="75" t="s">
        <v>694</v>
      </c>
      <c r="F772" s="76" t="s">
        <v>1887</v>
      </c>
      <c r="G772" s="77" t="s">
        <v>695</v>
      </c>
      <c r="I772" s="60"/>
      <c r="J772" s="149"/>
      <c r="K772" s="162"/>
      <c r="L772" s="55" t="s">
        <v>1977</v>
      </c>
      <c r="M772" s="174" t="s">
        <v>1977</v>
      </c>
      <c r="N772" s="190"/>
    </row>
    <row r="773" spans="1:21" ht="19.5" customHeight="1" x14ac:dyDescent="0.35">
      <c r="B773" s="68">
        <f t="shared" si="30"/>
        <v>721</v>
      </c>
      <c r="C773" s="10" t="s">
        <v>2284</v>
      </c>
      <c r="D773" s="75" t="s">
        <v>1909</v>
      </c>
      <c r="E773" s="75" t="s">
        <v>737</v>
      </c>
      <c r="F773" s="76" t="s">
        <v>1887</v>
      </c>
      <c r="G773" s="77" t="s">
        <v>738</v>
      </c>
      <c r="I773" s="60"/>
      <c r="J773" s="149"/>
      <c r="K773" s="162"/>
      <c r="L773" s="55" t="s">
        <v>1977</v>
      </c>
      <c r="M773" s="174"/>
      <c r="N773" s="190"/>
    </row>
    <row r="774" spans="1:21" ht="19.5" customHeight="1" x14ac:dyDescent="0.35">
      <c r="B774" s="68">
        <f t="shared" si="30"/>
        <v>722</v>
      </c>
      <c r="C774" s="10" t="s">
        <v>1953</v>
      </c>
      <c r="D774" s="5" t="s">
        <v>1909</v>
      </c>
      <c r="E774" s="5" t="s">
        <v>1910</v>
      </c>
      <c r="F774" s="19" t="s">
        <v>1887</v>
      </c>
      <c r="G774" s="39" t="s">
        <v>1915</v>
      </c>
      <c r="I774" s="60" t="s">
        <v>1977</v>
      </c>
      <c r="J774" s="149" t="s">
        <v>1977</v>
      </c>
      <c r="K774" s="162" t="s">
        <v>1976</v>
      </c>
      <c r="L774" s="55" t="s">
        <v>1977</v>
      </c>
      <c r="M774" s="174" t="s">
        <v>1977</v>
      </c>
      <c r="N774" s="189" t="s">
        <v>1977</v>
      </c>
    </row>
    <row r="775" spans="1:21" ht="19.5" customHeight="1" x14ac:dyDescent="0.35">
      <c r="B775" s="68">
        <f t="shared" si="30"/>
        <v>723</v>
      </c>
      <c r="C775" s="11" t="s">
        <v>703</v>
      </c>
      <c r="D775" s="75" t="s">
        <v>699</v>
      </c>
      <c r="E775" s="75" t="s">
        <v>745</v>
      </c>
      <c r="F775" s="76" t="s">
        <v>1887</v>
      </c>
      <c r="G775" s="77" t="s">
        <v>744</v>
      </c>
      <c r="I775" s="60"/>
      <c r="J775" s="149"/>
      <c r="K775" s="162"/>
      <c r="L775" s="55" t="s">
        <v>1977</v>
      </c>
      <c r="M775" s="174" t="s">
        <v>1977</v>
      </c>
      <c r="N775" s="189"/>
    </row>
    <row r="776" spans="1:21" ht="19.5" customHeight="1" x14ac:dyDescent="0.35">
      <c r="B776" s="68">
        <f t="shared" si="30"/>
        <v>724</v>
      </c>
      <c r="C776" s="11" t="s">
        <v>2273</v>
      </c>
      <c r="D776" s="75" t="s">
        <v>2247</v>
      </c>
      <c r="E776" s="75" t="s">
        <v>1894</v>
      </c>
      <c r="F776" s="76" t="s">
        <v>1887</v>
      </c>
      <c r="G776" s="77" t="s">
        <v>739</v>
      </c>
      <c r="I776" s="60"/>
      <c r="J776" s="149"/>
      <c r="K776" s="162"/>
      <c r="L776" s="55" t="s">
        <v>1977</v>
      </c>
      <c r="M776" s="174"/>
      <c r="N776" s="190"/>
    </row>
    <row r="777" spans="1:21" ht="19.5" customHeight="1" thickBot="1" x14ac:dyDescent="0.4">
      <c r="B777" s="68">
        <f t="shared" si="30"/>
        <v>725</v>
      </c>
      <c r="C777" s="10" t="s">
        <v>1597</v>
      </c>
      <c r="D777" s="75" t="s">
        <v>700</v>
      </c>
      <c r="E777" s="75" t="s">
        <v>701</v>
      </c>
      <c r="F777" s="76" t="s">
        <v>1887</v>
      </c>
      <c r="G777" s="77" t="s">
        <v>702</v>
      </c>
      <c r="I777" s="60"/>
      <c r="J777" s="149"/>
      <c r="K777" s="162"/>
      <c r="L777" s="55" t="s">
        <v>1977</v>
      </c>
      <c r="M777" s="174"/>
      <c r="N777" s="190"/>
    </row>
    <row r="778" spans="1:21" ht="19.5" customHeight="1" thickBot="1" x14ac:dyDescent="0.4">
      <c r="A778" s="204"/>
      <c r="B778" s="69"/>
      <c r="C778" s="12"/>
      <c r="D778" s="13"/>
      <c r="E778" s="13"/>
      <c r="F778" s="13"/>
      <c r="G778" s="14"/>
      <c r="I778" s="193" t="s">
        <v>1977</v>
      </c>
      <c r="J778" s="194" t="s">
        <v>1977</v>
      </c>
      <c r="K778" s="195" t="s">
        <v>1977</v>
      </c>
      <c r="L778" s="193" t="s">
        <v>1977</v>
      </c>
      <c r="M778" s="194" t="s">
        <v>1977</v>
      </c>
      <c r="N778" s="195" t="s">
        <v>1977</v>
      </c>
    </row>
    <row r="779" spans="1:21" ht="5.25" customHeight="1" thickBot="1" x14ac:dyDescent="0.4">
      <c r="I779" s="199" t="s">
        <v>1977</v>
      </c>
      <c r="J779" s="199" t="s">
        <v>1977</v>
      </c>
      <c r="K779" s="199" t="s">
        <v>1977</v>
      </c>
      <c r="L779" s="199" t="s">
        <v>1977</v>
      </c>
      <c r="M779" s="199" t="s">
        <v>1977</v>
      </c>
      <c r="N779" s="199" t="s">
        <v>1977</v>
      </c>
    </row>
    <row r="780" spans="1:21" ht="19.5" customHeight="1" thickBot="1" x14ac:dyDescent="0.4">
      <c r="B780" s="66"/>
      <c r="C780" s="24" t="s">
        <v>1533</v>
      </c>
      <c r="D780" s="16"/>
      <c r="E780" s="16"/>
      <c r="F780" s="16"/>
      <c r="G780" s="17"/>
      <c r="I780" s="193" t="s">
        <v>1977</v>
      </c>
      <c r="J780" s="194" t="s">
        <v>1977</v>
      </c>
      <c r="K780" s="195" t="s">
        <v>1977</v>
      </c>
      <c r="L780" s="193" t="s">
        <v>1977</v>
      </c>
      <c r="M780" s="194" t="s">
        <v>1977</v>
      </c>
      <c r="N780" s="195" t="s">
        <v>1977</v>
      </c>
      <c r="P780" s="57">
        <f t="shared" ref="P780:U780" si="31">COUNTIF(I782:I799, "■")</f>
        <v>0</v>
      </c>
      <c r="Q780" s="57">
        <f t="shared" si="31"/>
        <v>0</v>
      </c>
      <c r="R780" s="57">
        <f t="shared" si="31"/>
        <v>0</v>
      </c>
      <c r="S780" s="57">
        <f t="shared" si="31"/>
        <v>18</v>
      </c>
      <c r="T780" s="57">
        <f t="shared" si="31"/>
        <v>9</v>
      </c>
      <c r="U780" s="57">
        <f t="shared" si="31"/>
        <v>6</v>
      </c>
    </row>
    <row r="781" spans="1:21" ht="19.5" customHeight="1" thickBot="1" x14ac:dyDescent="0.4">
      <c r="B781" s="67" t="s">
        <v>214</v>
      </c>
      <c r="C781" s="33" t="s">
        <v>1917</v>
      </c>
      <c r="D781" s="34" t="s">
        <v>1918</v>
      </c>
      <c r="E781" s="34" t="s">
        <v>1919</v>
      </c>
      <c r="F781" s="34" t="s">
        <v>1920</v>
      </c>
      <c r="G781" s="35" t="s">
        <v>1921</v>
      </c>
      <c r="I781" s="196" t="s">
        <v>1977</v>
      </c>
      <c r="J781" s="197" t="s">
        <v>1977</v>
      </c>
      <c r="K781" s="198" t="s">
        <v>1977</v>
      </c>
      <c r="L781" s="196" t="s">
        <v>1977</v>
      </c>
      <c r="M781" s="197" t="s">
        <v>1977</v>
      </c>
      <c r="N781" s="198" t="s">
        <v>1977</v>
      </c>
    </row>
    <row r="782" spans="1:21" ht="19.5" customHeight="1" x14ac:dyDescent="0.35">
      <c r="B782" s="68">
        <f>B777+1</f>
        <v>726</v>
      </c>
      <c r="C782" s="10" t="s">
        <v>1585</v>
      </c>
      <c r="D782" s="36" t="s">
        <v>159</v>
      </c>
      <c r="E782" s="5" t="s">
        <v>160</v>
      </c>
      <c r="F782" s="38" t="s">
        <v>1887</v>
      </c>
      <c r="G782" s="7" t="s">
        <v>161</v>
      </c>
      <c r="I782" s="43"/>
      <c r="J782" s="148"/>
      <c r="K782" s="159"/>
      <c r="L782" s="55" t="s">
        <v>1977</v>
      </c>
      <c r="M782" s="164" t="s">
        <v>1977</v>
      </c>
      <c r="N782" s="189"/>
    </row>
    <row r="783" spans="1:21" ht="19.5" customHeight="1" x14ac:dyDescent="0.35">
      <c r="B783" s="68">
        <f>B782+1</f>
        <v>727</v>
      </c>
      <c r="C783" s="10" t="s">
        <v>1997</v>
      </c>
      <c r="D783" s="36" t="s">
        <v>2159</v>
      </c>
      <c r="E783" s="5" t="s">
        <v>162</v>
      </c>
      <c r="F783" s="38" t="s">
        <v>1887</v>
      </c>
      <c r="G783" s="7" t="s">
        <v>163</v>
      </c>
      <c r="I783" s="43"/>
      <c r="J783" s="148"/>
      <c r="K783" s="159"/>
      <c r="L783" s="55" t="s">
        <v>1977</v>
      </c>
      <c r="M783" s="164"/>
      <c r="N783" s="189"/>
    </row>
    <row r="784" spans="1:21" ht="19.5" customHeight="1" x14ac:dyDescent="0.35">
      <c r="B784" s="68">
        <f t="shared" ref="B784:B799" si="32">B783+1</f>
        <v>728</v>
      </c>
      <c r="C784" s="10" t="s">
        <v>1534</v>
      </c>
      <c r="D784" s="36" t="s">
        <v>164</v>
      </c>
      <c r="E784" s="5" t="s">
        <v>1551</v>
      </c>
      <c r="F784" s="38" t="s">
        <v>1887</v>
      </c>
      <c r="G784" s="7" t="s">
        <v>165</v>
      </c>
      <c r="I784" s="43"/>
      <c r="J784" s="148"/>
      <c r="K784" s="159"/>
      <c r="L784" s="55" t="s">
        <v>1977</v>
      </c>
      <c r="M784" s="164"/>
      <c r="N784" s="189"/>
    </row>
    <row r="785" spans="1:15" ht="19.5" customHeight="1" x14ac:dyDescent="0.35">
      <c r="B785" s="68">
        <f t="shared" si="32"/>
        <v>729</v>
      </c>
      <c r="C785" s="10" t="s">
        <v>2047</v>
      </c>
      <c r="D785" s="36" t="s">
        <v>166</v>
      </c>
      <c r="E785" s="15" t="s">
        <v>1932</v>
      </c>
      <c r="F785" s="38" t="s">
        <v>1887</v>
      </c>
      <c r="G785" s="7" t="s">
        <v>1552</v>
      </c>
      <c r="I785" s="43"/>
      <c r="J785" s="148"/>
      <c r="K785" s="159"/>
      <c r="L785" s="55" t="s">
        <v>1977</v>
      </c>
      <c r="M785" s="164" t="s">
        <v>1977</v>
      </c>
      <c r="N785" s="189" t="s">
        <v>1977</v>
      </c>
    </row>
    <row r="786" spans="1:15" ht="19.5" customHeight="1" x14ac:dyDescent="0.35">
      <c r="B786" s="68">
        <f t="shared" si="32"/>
        <v>730</v>
      </c>
      <c r="C786" s="10" t="s">
        <v>1952</v>
      </c>
      <c r="D786" s="36" t="s">
        <v>167</v>
      </c>
      <c r="E786" s="15" t="s">
        <v>1932</v>
      </c>
      <c r="F786" s="38" t="s">
        <v>1887</v>
      </c>
      <c r="G786" s="7" t="s">
        <v>1553</v>
      </c>
      <c r="I786" s="43"/>
      <c r="J786" s="148"/>
      <c r="K786" s="159"/>
      <c r="L786" s="55" t="s">
        <v>1977</v>
      </c>
      <c r="M786" s="164" t="s">
        <v>1977</v>
      </c>
      <c r="N786" s="189" t="s">
        <v>1977</v>
      </c>
    </row>
    <row r="787" spans="1:15" ht="19.5" customHeight="1" x14ac:dyDescent="0.35">
      <c r="B787" s="68">
        <f t="shared" si="32"/>
        <v>731</v>
      </c>
      <c r="C787" s="10" t="s">
        <v>1535</v>
      </c>
      <c r="D787" s="36" t="s">
        <v>168</v>
      </c>
      <c r="E787" s="5" t="s">
        <v>169</v>
      </c>
      <c r="F787" s="38" t="s">
        <v>1887</v>
      </c>
      <c r="G787" s="7" t="s">
        <v>1554</v>
      </c>
      <c r="I787" s="43"/>
      <c r="J787" s="148"/>
      <c r="K787" s="159"/>
      <c r="L787" s="55" t="s">
        <v>1977</v>
      </c>
      <c r="M787" s="164"/>
      <c r="N787" s="189"/>
    </row>
    <row r="788" spans="1:15" ht="19.5" customHeight="1" x14ac:dyDescent="0.35">
      <c r="B788" s="68">
        <f t="shared" si="32"/>
        <v>732</v>
      </c>
      <c r="C788" s="10" t="s">
        <v>1536</v>
      </c>
      <c r="D788" s="36" t="s">
        <v>170</v>
      </c>
      <c r="E788" s="5" t="s">
        <v>171</v>
      </c>
      <c r="F788" s="38" t="s">
        <v>1887</v>
      </c>
      <c r="G788" s="7" t="s">
        <v>172</v>
      </c>
      <c r="I788" s="43"/>
      <c r="J788" s="148"/>
      <c r="K788" s="159"/>
      <c r="L788" s="55" t="s">
        <v>1977</v>
      </c>
      <c r="M788" s="164" t="s">
        <v>1977</v>
      </c>
      <c r="N788" s="189"/>
    </row>
    <row r="789" spans="1:15" ht="19.5" customHeight="1" x14ac:dyDescent="0.35">
      <c r="B789" s="68">
        <f t="shared" si="32"/>
        <v>733</v>
      </c>
      <c r="C789" s="10" t="s">
        <v>2047</v>
      </c>
      <c r="D789" s="36" t="s">
        <v>173</v>
      </c>
      <c r="E789" s="15" t="s">
        <v>1932</v>
      </c>
      <c r="F789" s="38" t="s">
        <v>1887</v>
      </c>
      <c r="G789" s="7" t="s">
        <v>174</v>
      </c>
      <c r="I789" s="43"/>
      <c r="J789" s="148"/>
      <c r="K789" s="159"/>
      <c r="L789" s="55" t="s">
        <v>1977</v>
      </c>
      <c r="M789" s="164" t="s">
        <v>1977</v>
      </c>
      <c r="N789" s="189" t="s">
        <v>1977</v>
      </c>
    </row>
    <row r="790" spans="1:15" ht="19.5" customHeight="1" x14ac:dyDescent="0.35">
      <c r="B790" s="68">
        <f t="shared" si="32"/>
        <v>734</v>
      </c>
      <c r="C790" s="10" t="s">
        <v>1536</v>
      </c>
      <c r="D790" s="36" t="s">
        <v>524</v>
      </c>
      <c r="E790" s="15" t="s">
        <v>1932</v>
      </c>
      <c r="F790" s="73" t="s">
        <v>1887</v>
      </c>
      <c r="G790" s="7" t="s">
        <v>525</v>
      </c>
      <c r="I790" s="43"/>
      <c r="J790" s="148"/>
      <c r="K790" s="159"/>
      <c r="L790" s="55" t="s">
        <v>1977</v>
      </c>
      <c r="M790" s="164"/>
      <c r="N790" s="189"/>
    </row>
    <row r="791" spans="1:15" ht="19.5" customHeight="1" x14ac:dyDescent="0.35">
      <c r="B791" s="68">
        <f t="shared" si="32"/>
        <v>735</v>
      </c>
      <c r="C791" s="10" t="s">
        <v>1586</v>
      </c>
      <c r="D791" s="36" t="s">
        <v>175</v>
      </c>
      <c r="E791" s="5" t="s">
        <v>2202</v>
      </c>
      <c r="F791" s="38" t="s">
        <v>1887</v>
      </c>
      <c r="G791" s="7" t="s">
        <v>1555</v>
      </c>
      <c r="I791" s="43"/>
      <c r="J791" s="148"/>
      <c r="K791" s="159"/>
      <c r="L791" s="55" t="s">
        <v>1977</v>
      </c>
      <c r="M791" s="164" t="s">
        <v>1977</v>
      </c>
      <c r="N791" s="189" t="s">
        <v>1977</v>
      </c>
    </row>
    <row r="792" spans="1:15" ht="19.5" customHeight="1" x14ac:dyDescent="0.35">
      <c r="B792" s="68">
        <f t="shared" si="32"/>
        <v>736</v>
      </c>
      <c r="C792" s="10" t="s">
        <v>2047</v>
      </c>
      <c r="D792" s="36" t="s">
        <v>176</v>
      </c>
      <c r="E792" s="36" t="s">
        <v>2429</v>
      </c>
      <c r="F792" s="38" t="s">
        <v>1887</v>
      </c>
      <c r="G792" s="7" t="s">
        <v>2032</v>
      </c>
      <c r="I792" s="43"/>
      <c r="J792" s="148"/>
      <c r="K792" s="159"/>
      <c r="L792" s="55" t="s">
        <v>1977</v>
      </c>
      <c r="M792" s="164"/>
      <c r="N792" s="189"/>
    </row>
    <row r="793" spans="1:15" ht="19.5" customHeight="1" x14ac:dyDescent="0.35">
      <c r="B793" s="68">
        <f t="shared" si="32"/>
        <v>737</v>
      </c>
      <c r="C793" s="10" t="s">
        <v>1535</v>
      </c>
      <c r="D793" s="36" t="s">
        <v>177</v>
      </c>
      <c r="E793" s="5" t="s">
        <v>178</v>
      </c>
      <c r="F793" s="38" t="s">
        <v>1887</v>
      </c>
      <c r="G793" s="7" t="s">
        <v>179</v>
      </c>
      <c r="I793" s="43"/>
      <c r="J793" s="148"/>
      <c r="K793" s="159"/>
      <c r="L793" s="55" t="s">
        <v>1977</v>
      </c>
      <c r="M793" s="164"/>
      <c r="N793" s="189"/>
    </row>
    <row r="794" spans="1:15" ht="19.5" customHeight="1" x14ac:dyDescent="0.35">
      <c r="B794" s="68">
        <f t="shared" si="32"/>
        <v>738</v>
      </c>
      <c r="C794" s="10" t="s">
        <v>1535</v>
      </c>
      <c r="D794" s="36" t="s">
        <v>177</v>
      </c>
      <c r="E794" s="5" t="s">
        <v>180</v>
      </c>
      <c r="F794" s="38" t="s">
        <v>1887</v>
      </c>
      <c r="G794" s="7" t="s">
        <v>181</v>
      </c>
      <c r="I794" s="43"/>
      <c r="J794" s="148"/>
      <c r="K794" s="159"/>
      <c r="L794" s="55" t="s">
        <v>1977</v>
      </c>
      <c r="M794" s="164" t="s">
        <v>1977</v>
      </c>
      <c r="N794" s="189"/>
    </row>
    <row r="795" spans="1:15" ht="19.5" customHeight="1" x14ac:dyDescent="0.35">
      <c r="B795" s="68">
        <f t="shared" si="32"/>
        <v>739</v>
      </c>
      <c r="C795" s="10" t="s">
        <v>1586</v>
      </c>
      <c r="D795" s="36" t="s">
        <v>182</v>
      </c>
      <c r="E795" s="5" t="s">
        <v>183</v>
      </c>
      <c r="F795" s="38" t="s">
        <v>1887</v>
      </c>
      <c r="G795" s="7" t="s">
        <v>1556</v>
      </c>
      <c r="I795" s="43"/>
      <c r="J795" s="148"/>
      <c r="K795" s="159"/>
      <c r="L795" s="55" t="s">
        <v>1977</v>
      </c>
      <c r="M795" s="164"/>
      <c r="N795" s="189"/>
    </row>
    <row r="796" spans="1:15" ht="19.5" customHeight="1" x14ac:dyDescent="0.35">
      <c r="B796" s="68">
        <f t="shared" si="32"/>
        <v>740</v>
      </c>
      <c r="C796" s="10" t="s">
        <v>1536</v>
      </c>
      <c r="D796" s="36" t="s">
        <v>184</v>
      </c>
      <c r="E796" s="15" t="s">
        <v>1932</v>
      </c>
      <c r="F796" s="38" t="s">
        <v>1887</v>
      </c>
      <c r="G796" s="7" t="s">
        <v>1557</v>
      </c>
      <c r="I796" s="43"/>
      <c r="J796" s="148"/>
      <c r="K796" s="159"/>
      <c r="L796" s="55" t="s">
        <v>1977</v>
      </c>
      <c r="M796" s="164" t="s">
        <v>1977</v>
      </c>
      <c r="N796" s="189" t="s">
        <v>1977</v>
      </c>
    </row>
    <row r="797" spans="1:15" ht="19.5" customHeight="1" x14ac:dyDescent="0.35">
      <c r="B797" s="68">
        <f t="shared" si="32"/>
        <v>741</v>
      </c>
      <c r="C797" s="10" t="s">
        <v>1997</v>
      </c>
      <c r="D797" s="36" t="s">
        <v>185</v>
      </c>
      <c r="E797" s="5" t="s">
        <v>186</v>
      </c>
      <c r="F797" s="38" t="s">
        <v>1887</v>
      </c>
      <c r="G797" s="7" t="s">
        <v>187</v>
      </c>
      <c r="I797" s="43"/>
      <c r="J797" s="148"/>
      <c r="K797" s="159"/>
      <c r="L797" s="55" t="s">
        <v>1977</v>
      </c>
      <c r="M797" s="164"/>
      <c r="N797" s="189"/>
    </row>
    <row r="798" spans="1:15" ht="19.5" customHeight="1" x14ac:dyDescent="0.35">
      <c r="B798" s="68">
        <f t="shared" si="32"/>
        <v>742</v>
      </c>
      <c r="C798" s="10" t="s">
        <v>1586</v>
      </c>
      <c r="D798" s="36" t="s">
        <v>188</v>
      </c>
      <c r="E798" s="5" t="s">
        <v>189</v>
      </c>
      <c r="F798" s="38" t="s">
        <v>1887</v>
      </c>
      <c r="G798" s="7" t="s">
        <v>1558</v>
      </c>
      <c r="I798" s="43"/>
      <c r="J798" s="148"/>
      <c r="K798" s="159"/>
      <c r="L798" s="55" t="s">
        <v>1977</v>
      </c>
      <c r="M798" s="164"/>
      <c r="N798" s="189"/>
    </row>
    <row r="799" spans="1:15" ht="19.5" customHeight="1" thickBot="1" x14ac:dyDescent="0.4">
      <c r="B799" s="68">
        <f t="shared" si="32"/>
        <v>743</v>
      </c>
      <c r="C799" s="10" t="s">
        <v>1535</v>
      </c>
      <c r="D799" s="36" t="s">
        <v>190</v>
      </c>
      <c r="E799" s="15" t="s">
        <v>1932</v>
      </c>
      <c r="F799" s="38" t="s">
        <v>1887</v>
      </c>
      <c r="G799" s="7" t="s">
        <v>191</v>
      </c>
      <c r="I799" s="43"/>
      <c r="J799" s="148"/>
      <c r="K799" s="159"/>
      <c r="L799" s="55" t="s">
        <v>1977</v>
      </c>
      <c r="M799" s="164" t="s">
        <v>1977</v>
      </c>
      <c r="N799" s="189" t="s">
        <v>1977</v>
      </c>
    </row>
    <row r="800" spans="1:15" ht="19.5" customHeight="1" thickBot="1" x14ac:dyDescent="0.4">
      <c r="A800" s="204"/>
      <c r="B800" s="70"/>
      <c r="C800" s="12"/>
      <c r="D800" s="13"/>
      <c r="E800" s="13"/>
      <c r="F800" s="13"/>
      <c r="G800" s="14"/>
      <c r="I800" s="193" t="s">
        <v>1977</v>
      </c>
      <c r="J800" s="194" t="s">
        <v>1977</v>
      </c>
      <c r="K800" s="195" t="s">
        <v>1977</v>
      </c>
      <c r="L800" s="193" t="s">
        <v>1977</v>
      </c>
      <c r="M800" s="194" t="s">
        <v>1977</v>
      </c>
      <c r="N800" s="195" t="s">
        <v>1977</v>
      </c>
      <c r="O800" s="3" t="str">
        <f>UPPER(C800)</f>
        <v/>
      </c>
    </row>
    <row r="801" spans="2:21" ht="5.25" customHeight="1" thickBot="1" x14ac:dyDescent="0.4">
      <c r="I801" s="199" t="s">
        <v>1977</v>
      </c>
      <c r="J801" s="199" t="s">
        <v>1977</v>
      </c>
      <c r="K801" s="199" t="s">
        <v>1977</v>
      </c>
      <c r="L801" s="199" t="s">
        <v>1977</v>
      </c>
      <c r="M801" s="199" t="s">
        <v>1977</v>
      </c>
      <c r="N801" s="199" t="s">
        <v>1977</v>
      </c>
      <c r="O801" s="3" t="str">
        <f>UPPER(C801)</f>
        <v/>
      </c>
    </row>
    <row r="802" spans="2:21" ht="19.5" customHeight="1" thickBot="1" x14ac:dyDescent="0.4">
      <c r="B802" s="66"/>
      <c r="C802" s="24" t="s">
        <v>1532</v>
      </c>
      <c r="D802" s="16"/>
      <c r="E802" s="16"/>
      <c r="F802" s="16"/>
      <c r="G802" s="17"/>
      <c r="I802" s="193" t="s">
        <v>1977</v>
      </c>
      <c r="J802" s="194" t="s">
        <v>1977</v>
      </c>
      <c r="K802" s="195" t="s">
        <v>1977</v>
      </c>
      <c r="L802" s="193" t="s">
        <v>1977</v>
      </c>
      <c r="M802" s="194" t="s">
        <v>1977</v>
      </c>
      <c r="N802" s="195" t="s">
        <v>1977</v>
      </c>
      <c r="P802" s="57">
        <f t="shared" ref="P802:U802" si="33">COUNTIF(I804:I833, "■")</f>
        <v>0</v>
      </c>
      <c r="Q802" s="57">
        <f t="shared" si="33"/>
        <v>0</v>
      </c>
      <c r="R802" s="57">
        <f t="shared" si="33"/>
        <v>0</v>
      </c>
      <c r="S802" s="57">
        <f t="shared" si="33"/>
        <v>30</v>
      </c>
      <c r="T802" s="57">
        <f t="shared" si="33"/>
        <v>15</v>
      </c>
      <c r="U802" s="57">
        <f t="shared" si="33"/>
        <v>10</v>
      </c>
    </row>
    <row r="803" spans="2:21" ht="19.5" customHeight="1" thickBot="1" x14ac:dyDescent="0.4">
      <c r="B803" s="67" t="s">
        <v>214</v>
      </c>
      <c r="C803" s="33" t="s">
        <v>1917</v>
      </c>
      <c r="D803" s="34" t="s">
        <v>1918</v>
      </c>
      <c r="E803" s="34" t="s">
        <v>1919</v>
      </c>
      <c r="F803" s="34" t="s">
        <v>1920</v>
      </c>
      <c r="G803" s="35" t="s">
        <v>1921</v>
      </c>
      <c r="I803" s="196" t="s">
        <v>1977</v>
      </c>
      <c r="J803" s="197" t="s">
        <v>1977</v>
      </c>
      <c r="K803" s="198" t="s">
        <v>1977</v>
      </c>
      <c r="L803" s="196" t="s">
        <v>1977</v>
      </c>
      <c r="M803" s="197" t="s">
        <v>1977</v>
      </c>
      <c r="N803" s="198" t="s">
        <v>1977</v>
      </c>
    </row>
    <row r="804" spans="2:21" ht="19.5" customHeight="1" x14ac:dyDescent="0.35">
      <c r="B804" s="68">
        <f>B799+1</f>
        <v>744</v>
      </c>
      <c r="C804" s="10" t="s">
        <v>1952</v>
      </c>
      <c r="D804" s="36" t="s">
        <v>2149</v>
      </c>
      <c r="E804" s="5" t="s">
        <v>192</v>
      </c>
      <c r="F804" s="38" t="s">
        <v>1887</v>
      </c>
      <c r="G804" s="7" t="s">
        <v>1559</v>
      </c>
      <c r="I804" s="43"/>
      <c r="J804" s="148"/>
      <c r="K804" s="159"/>
      <c r="L804" s="55" t="s">
        <v>1977</v>
      </c>
      <c r="M804" s="164"/>
      <c r="N804" s="189"/>
    </row>
    <row r="805" spans="2:21" ht="19.5" customHeight="1" x14ac:dyDescent="0.35">
      <c r="B805" s="68">
        <f>B804+1</f>
        <v>745</v>
      </c>
      <c r="C805" s="10" t="s">
        <v>1537</v>
      </c>
      <c r="D805" s="36" t="s">
        <v>193</v>
      </c>
      <c r="E805" s="15" t="s">
        <v>1932</v>
      </c>
      <c r="F805" s="38" t="s">
        <v>1887</v>
      </c>
      <c r="G805" s="7" t="s">
        <v>194</v>
      </c>
      <c r="I805" s="43"/>
      <c r="J805" s="148"/>
      <c r="K805" s="159"/>
      <c r="L805" s="55" t="s">
        <v>1977</v>
      </c>
      <c r="M805" s="164" t="s">
        <v>1977</v>
      </c>
      <c r="N805" s="189" t="s">
        <v>1976</v>
      </c>
    </row>
    <row r="806" spans="2:21" ht="19.5" customHeight="1" x14ac:dyDescent="0.35">
      <c r="B806" s="68">
        <f t="shared" ref="B806:B833" si="34">B805+1</f>
        <v>746</v>
      </c>
      <c r="C806" s="10" t="s">
        <v>68</v>
      </c>
      <c r="D806" s="36" t="s">
        <v>195</v>
      </c>
      <c r="E806" s="5" t="s">
        <v>196</v>
      </c>
      <c r="F806" s="38" t="s">
        <v>1887</v>
      </c>
      <c r="G806" s="7" t="s">
        <v>1560</v>
      </c>
      <c r="I806" s="43"/>
      <c r="J806" s="148"/>
      <c r="K806" s="159"/>
      <c r="L806" s="55" t="s">
        <v>1977</v>
      </c>
      <c r="M806" s="164"/>
      <c r="N806" s="189"/>
    </row>
    <row r="807" spans="2:21" ht="19.5" customHeight="1" x14ac:dyDescent="0.35">
      <c r="B807" s="68">
        <f t="shared" si="34"/>
        <v>747</v>
      </c>
      <c r="C807" s="10" t="s">
        <v>1997</v>
      </c>
      <c r="D807" s="36" t="s">
        <v>2159</v>
      </c>
      <c r="E807" s="5" t="s">
        <v>197</v>
      </c>
      <c r="F807" s="38" t="s">
        <v>1887</v>
      </c>
      <c r="G807" s="7" t="s">
        <v>1561</v>
      </c>
      <c r="I807" s="43"/>
      <c r="J807" s="148"/>
      <c r="K807" s="159"/>
      <c r="L807" s="55" t="s">
        <v>1977</v>
      </c>
      <c r="M807" s="164" t="s">
        <v>1977</v>
      </c>
      <c r="N807" s="189" t="s">
        <v>1977</v>
      </c>
    </row>
    <row r="808" spans="2:21" ht="19.5" customHeight="1" x14ac:dyDescent="0.35">
      <c r="B808" s="68">
        <f t="shared" si="34"/>
        <v>748</v>
      </c>
      <c r="C808" s="10" t="s">
        <v>44</v>
      </c>
      <c r="D808" s="36" t="s">
        <v>198</v>
      </c>
      <c r="E808" s="5" t="s">
        <v>1940</v>
      </c>
      <c r="F808" s="38" t="s">
        <v>1887</v>
      </c>
      <c r="G808" s="7" t="s">
        <v>1562</v>
      </c>
      <c r="I808" s="43"/>
      <c r="J808" s="148"/>
      <c r="K808" s="159"/>
      <c r="L808" s="55" t="s">
        <v>1977</v>
      </c>
      <c r="M808" s="164" t="s">
        <v>1977</v>
      </c>
      <c r="N808" s="189" t="s">
        <v>1977</v>
      </c>
    </row>
    <row r="809" spans="2:21" ht="19.5" customHeight="1" x14ac:dyDescent="0.35">
      <c r="B809" s="68">
        <f t="shared" si="34"/>
        <v>749</v>
      </c>
      <c r="C809" s="10" t="s">
        <v>1587</v>
      </c>
      <c r="D809" s="36" t="s">
        <v>199</v>
      </c>
      <c r="E809" s="5" t="s">
        <v>200</v>
      </c>
      <c r="F809" s="38" t="s">
        <v>1887</v>
      </c>
      <c r="G809" s="7" t="s">
        <v>1563</v>
      </c>
      <c r="I809" s="43"/>
      <c r="J809" s="148"/>
      <c r="K809" s="159"/>
      <c r="L809" s="55" t="s">
        <v>1977</v>
      </c>
      <c r="M809" s="164"/>
      <c r="N809" s="189"/>
    </row>
    <row r="810" spans="2:21" ht="19.5" customHeight="1" x14ac:dyDescent="0.35">
      <c r="B810" s="68">
        <f t="shared" si="34"/>
        <v>750</v>
      </c>
      <c r="C810" s="10" t="s">
        <v>1952</v>
      </c>
      <c r="D810" s="36" t="s">
        <v>201</v>
      </c>
      <c r="E810" s="5" t="s">
        <v>267</v>
      </c>
      <c r="F810" s="38" t="s">
        <v>1887</v>
      </c>
      <c r="G810" s="7" t="s">
        <v>1567</v>
      </c>
      <c r="I810" s="43"/>
      <c r="J810" s="148"/>
      <c r="K810" s="159"/>
      <c r="L810" s="55" t="s">
        <v>1977</v>
      </c>
      <c r="M810" s="164" t="s">
        <v>1977</v>
      </c>
      <c r="N810" s="189" t="s">
        <v>1976</v>
      </c>
    </row>
    <row r="811" spans="2:21" ht="19.5" customHeight="1" x14ac:dyDescent="0.35">
      <c r="B811" s="68">
        <f t="shared" si="34"/>
        <v>751</v>
      </c>
      <c r="C811" s="10" t="s">
        <v>1589</v>
      </c>
      <c r="D811" s="36" t="s">
        <v>202</v>
      </c>
      <c r="E811" s="5" t="s">
        <v>203</v>
      </c>
      <c r="F811" s="38" t="s">
        <v>1887</v>
      </c>
      <c r="G811" s="7" t="s">
        <v>204</v>
      </c>
      <c r="I811" s="43"/>
      <c r="J811" s="148"/>
      <c r="K811" s="159"/>
      <c r="L811" s="55" t="s">
        <v>1977</v>
      </c>
      <c r="M811" s="164" t="s">
        <v>1977</v>
      </c>
      <c r="N811" s="189" t="s">
        <v>1977</v>
      </c>
    </row>
    <row r="812" spans="2:21" ht="19.5" customHeight="1" x14ac:dyDescent="0.35">
      <c r="B812" s="68">
        <f t="shared" si="34"/>
        <v>752</v>
      </c>
      <c r="C812" s="10" t="s">
        <v>2002</v>
      </c>
      <c r="D812" s="36" t="s">
        <v>2182</v>
      </c>
      <c r="E812" s="5" t="s">
        <v>205</v>
      </c>
      <c r="F812" s="38" t="s">
        <v>1887</v>
      </c>
      <c r="G812" s="7" t="s">
        <v>1568</v>
      </c>
      <c r="I812" s="43"/>
      <c r="J812" s="148"/>
      <c r="K812" s="159"/>
      <c r="L812" s="55" t="s">
        <v>1977</v>
      </c>
      <c r="M812" s="164" t="s">
        <v>1977</v>
      </c>
      <c r="N812" s="189" t="s">
        <v>1977</v>
      </c>
    </row>
    <row r="813" spans="2:21" ht="19.5" customHeight="1" x14ac:dyDescent="0.35">
      <c r="B813" s="68">
        <f t="shared" si="34"/>
        <v>753</v>
      </c>
      <c r="C813" s="10" t="s">
        <v>1952</v>
      </c>
      <c r="D813" s="36" t="s">
        <v>206</v>
      </c>
      <c r="E813" s="5" t="s">
        <v>207</v>
      </c>
      <c r="F813" s="38" t="s">
        <v>1887</v>
      </c>
      <c r="G813" s="7" t="s">
        <v>1569</v>
      </c>
      <c r="I813" s="43"/>
      <c r="J813" s="148"/>
      <c r="K813" s="159"/>
      <c r="L813" s="55" t="s">
        <v>1977</v>
      </c>
      <c r="M813" s="164"/>
      <c r="N813" s="189"/>
    </row>
    <row r="814" spans="2:21" ht="19.5" customHeight="1" x14ac:dyDescent="0.35">
      <c r="B814" s="68">
        <f t="shared" si="34"/>
        <v>754</v>
      </c>
      <c r="C814" s="10" t="s">
        <v>1591</v>
      </c>
      <c r="D814" s="36" t="s">
        <v>208</v>
      </c>
      <c r="E814" s="5" t="s">
        <v>1571</v>
      </c>
      <c r="F814" s="38" t="s">
        <v>1887</v>
      </c>
      <c r="G814" s="7" t="s">
        <v>1570</v>
      </c>
      <c r="I814" s="43"/>
      <c r="J814" s="148"/>
      <c r="K814" s="159"/>
      <c r="L814" s="55" t="s">
        <v>1977</v>
      </c>
      <c r="M814" s="164"/>
      <c r="N814" s="189"/>
    </row>
    <row r="815" spans="2:21" ht="32.25" customHeight="1" x14ac:dyDescent="0.35">
      <c r="B815" s="68">
        <f t="shared" si="34"/>
        <v>755</v>
      </c>
      <c r="C815" s="11" t="s">
        <v>1575</v>
      </c>
      <c r="D815" s="52" t="s">
        <v>1572</v>
      </c>
      <c r="E815" s="52" t="s">
        <v>1573</v>
      </c>
      <c r="F815" s="64" t="s">
        <v>2295</v>
      </c>
      <c r="G815" s="9" t="s">
        <v>1574</v>
      </c>
      <c r="I815" s="43"/>
      <c r="J815" s="148"/>
      <c r="K815" s="159"/>
      <c r="L815" s="55" t="s">
        <v>1977</v>
      </c>
      <c r="M815" s="164"/>
      <c r="N815" s="189"/>
    </row>
    <row r="816" spans="2:21" ht="19.5" customHeight="1" x14ac:dyDescent="0.35">
      <c r="B816" s="68">
        <f t="shared" si="34"/>
        <v>756</v>
      </c>
      <c r="C816" s="10" t="s">
        <v>2047</v>
      </c>
      <c r="D816" s="36" t="s">
        <v>209</v>
      </c>
      <c r="E816" s="15" t="s">
        <v>1932</v>
      </c>
      <c r="F816" s="38" t="s">
        <v>1887</v>
      </c>
      <c r="G816" s="7" t="s">
        <v>210</v>
      </c>
      <c r="I816" s="43"/>
      <c r="J816" s="148"/>
      <c r="K816" s="159"/>
      <c r="L816" s="55" t="s">
        <v>1977</v>
      </c>
      <c r="M816" s="164" t="s">
        <v>1977</v>
      </c>
      <c r="N816" s="189" t="s">
        <v>1977</v>
      </c>
    </row>
    <row r="817" spans="2:14" ht="19.5" customHeight="1" x14ac:dyDescent="0.35">
      <c r="B817" s="68">
        <f t="shared" si="34"/>
        <v>757</v>
      </c>
      <c r="C817" s="10" t="s">
        <v>1539</v>
      </c>
      <c r="D817" s="36" t="s">
        <v>1432</v>
      </c>
      <c r="E817" s="5" t="s">
        <v>1433</v>
      </c>
      <c r="F817" s="38" t="s">
        <v>1887</v>
      </c>
      <c r="G817" s="7" t="s">
        <v>1432</v>
      </c>
      <c r="I817" s="43"/>
      <c r="J817" s="148"/>
      <c r="K817" s="159"/>
      <c r="L817" s="55" t="s">
        <v>1977</v>
      </c>
      <c r="M817" s="164" t="s">
        <v>1976</v>
      </c>
      <c r="N817" s="189"/>
    </row>
    <row r="818" spans="2:14" ht="19.5" customHeight="1" x14ac:dyDescent="0.35">
      <c r="B818" s="68">
        <f t="shared" si="34"/>
        <v>758</v>
      </c>
      <c r="C818" s="10" t="s">
        <v>1952</v>
      </c>
      <c r="D818" s="36" t="s">
        <v>1434</v>
      </c>
      <c r="E818" s="15" t="s">
        <v>1932</v>
      </c>
      <c r="F818" s="38" t="s">
        <v>1887</v>
      </c>
      <c r="G818" s="7" t="s">
        <v>1435</v>
      </c>
      <c r="I818" s="43"/>
      <c r="J818" s="148"/>
      <c r="K818" s="159"/>
      <c r="L818" s="55" t="s">
        <v>1977</v>
      </c>
      <c r="M818" s="164" t="s">
        <v>1977</v>
      </c>
      <c r="N818" s="189" t="s">
        <v>1977</v>
      </c>
    </row>
    <row r="819" spans="2:14" ht="19.5" customHeight="1" x14ac:dyDescent="0.35">
      <c r="B819" s="68">
        <f t="shared" si="34"/>
        <v>759</v>
      </c>
      <c r="C819" s="10" t="s">
        <v>2260</v>
      </c>
      <c r="D819" s="36" t="s">
        <v>1436</v>
      </c>
      <c r="E819" s="5" t="s">
        <v>1437</v>
      </c>
      <c r="F819" s="38" t="s">
        <v>1887</v>
      </c>
      <c r="G819" s="7" t="s">
        <v>1438</v>
      </c>
      <c r="I819" s="43"/>
      <c r="J819" s="148"/>
      <c r="K819" s="159"/>
      <c r="L819" s="55" t="s">
        <v>1977</v>
      </c>
      <c r="M819" s="164"/>
      <c r="N819" s="189"/>
    </row>
    <row r="820" spans="2:14" ht="19.5" customHeight="1" x14ac:dyDescent="0.35">
      <c r="B820" s="68">
        <f t="shared" si="34"/>
        <v>760</v>
      </c>
      <c r="C820" s="10" t="s">
        <v>2002</v>
      </c>
      <c r="D820" s="36" t="s">
        <v>1439</v>
      </c>
      <c r="E820" s="5" t="s">
        <v>2198</v>
      </c>
      <c r="F820" s="38" t="s">
        <v>1887</v>
      </c>
      <c r="G820" s="7" t="s">
        <v>1440</v>
      </c>
      <c r="I820" s="43"/>
      <c r="J820" s="148"/>
      <c r="K820" s="159"/>
      <c r="L820" s="55" t="s">
        <v>1977</v>
      </c>
      <c r="M820" s="164" t="s">
        <v>1977</v>
      </c>
      <c r="N820" s="189" t="s">
        <v>1977</v>
      </c>
    </row>
    <row r="821" spans="2:14" ht="19.5" customHeight="1" x14ac:dyDescent="0.35">
      <c r="B821" s="68">
        <f t="shared" si="34"/>
        <v>761</v>
      </c>
      <c r="C821" s="10" t="s">
        <v>1590</v>
      </c>
      <c r="D821" s="36" t="s">
        <v>2208</v>
      </c>
      <c r="E821" s="5" t="s">
        <v>1441</v>
      </c>
      <c r="F821" s="38" t="s">
        <v>1887</v>
      </c>
      <c r="G821" s="7" t="s">
        <v>1576</v>
      </c>
      <c r="I821" s="43"/>
      <c r="J821" s="148"/>
      <c r="K821" s="159"/>
      <c r="L821" s="55" t="s">
        <v>1977</v>
      </c>
      <c r="M821" s="164"/>
      <c r="N821" s="189"/>
    </row>
    <row r="822" spans="2:14" ht="19.5" customHeight="1" x14ac:dyDescent="0.35">
      <c r="B822" s="68">
        <f t="shared" si="34"/>
        <v>762</v>
      </c>
      <c r="C822" s="10" t="s">
        <v>1952</v>
      </c>
      <c r="D822" s="36" t="s">
        <v>1442</v>
      </c>
      <c r="E822" s="5" t="s">
        <v>1897</v>
      </c>
      <c r="F822" s="38" t="s">
        <v>1887</v>
      </c>
      <c r="G822" s="7" t="s">
        <v>1577</v>
      </c>
      <c r="I822" s="43"/>
      <c r="J822" s="148"/>
      <c r="K822" s="159"/>
      <c r="L822" s="55" t="s">
        <v>1977</v>
      </c>
      <c r="M822" s="164" t="s">
        <v>1977</v>
      </c>
      <c r="N822" s="189"/>
    </row>
    <row r="823" spans="2:14" ht="19.5" customHeight="1" x14ac:dyDescent="0.35">
      <c r="B823" s="68">
        <f t="shared" si="34"/>
        <v>763</v>
      </c>
      <c r="C823" s="10" t="s">
        <v>2261</v>
      </c>
      <c r="D823" s="36" t="s">
        <v>1443</v>
      </c>
      <c r="E823" s="5" t="s">
        <v>1444</v>
      </c>
      <c r="F823" s="38" t="s">
        <v>1887</v>
      </c>
      <c r="G823" s="7" t="s">
        <v>1578</v>
      </c>
      <c r="I823" s="43"/>
      <c r="J823" s="148"/>
      <c r="K823" s="159"/>
      <c r="L823" s="55" t="s">
        <v>1977</v>
      </c>
      <c r="M823" s="164" t="s">
        <v>1977</v>
      </c>
      <c r="N823" s="189"/>
    </row>
    <row r="824" spans="2:14" ht="19.5" customHeight="1" x14ac:dyDescent="0.35">
      <c r="B824" s="68">
        <f t="shared" si="34"/>
        <v>764</v>
      </c>
      <c r="C824" s="10" t="s">
        <v>1997</v>
      </c>
      <c r="D824" s="36" t="s">
        <v>2438</v>
      </c>
      <c r="E824" s="5" t="s">
        <v>2439</v>
      </c>
      <c r="F824" s="38" t="s">
        <v>1887</v>
      </c>
      <c r="G824" s="7" t="s">
        <v>2440</v>
      </c>
      <c r="I824" s="43"/>
      <c r="J824" s="148"/>
      <c r="K824" s="159"/>
      <c r="L824" s="55" t="s">
        <v>1977</v>
      </c>
      <c r="M824" s="164"/>
      <c r="N824" s="189"/>
    </row>
    <row r="825" spans="2:14" ht="19.5" customHeight="1" x14ac:dyDescent="0.35">
      <c r="B825" s="68">
        <f t="shared" si="34"/>
        <v>765</v>
      </c>
      <c r="C825" s="10" t="s">
        <v>1586</v>
      </c>
      <c r="D825" s="36" t="s">
        <v>1445</v>
      </c>
      <c r="E825" s="5" t="s">
        <v>1579</v>
      </c>
      <c r="F825" s="38" t="s">
        <v>1887</v>
      </c>
      <c r="G825" s="7" t="s">
        <v>1580</v>
      </c>
      <c r="I825" s="43"/>
      <c r="J825" s="148"/>
      <c r="K825" s="159"/>
      <c r="L825" s="55" t="s">
        <v>1977</v>
      </c>
      <c r="M825" s="164"/>
      <c r="N825" s="189"/>
    </row>
    <row r="826" spans="2:14" ht="19.5" customHeight="1" x14ac:dyDescent="0.35">
      <c r="B826" s="68">
        <f t="shared" si="34"/>
        <v>766</v>
      </c>
      <c r="C826" s="10" t="s">
        <v>1636</v>
      </c>
      <c r="D826" s="36" t="s">
        <v>1637</v>
      </c>
      <c r="E826" s="5" t="s">
        <v>1446</v>
      </c>
      <c r="F826" s="38" t="s">
        <v>1887</v>
      </c>
      <c r="G826" s="7" t="s">
        <v>1581</v>
      </c>
      <c r="I826" s="43"/>
      <c r="J826" s="148"/>
      <c r="K826" s="159"/>
      <c r="L826" s="55" t="s">
        <v>1977</v>
      </c>
      <c r="M826" s="164" t="s">
        <v>1977</v>
      </c>
      <c r="N826" s="189" t="s">
        <v>1977</v>
      </c>
    </row>
    <row r="827" spans="2:14" ht="19.5" customHeight="1" x14ac:dyDescent="0.35">
      <c r="B827" s="68">
        <f t="shared" si="34"/>
        <v>767</v>
      </c>
      <c r="C827" s="10" t="s">
        <v>613</v>
      </c>
      <c r="D827" s="36" t="s">
        <v>1447</v>
      </c>
      <c r="E827" s="36" t="s">
        <v>2430</v>
      </c>
      <c r="F827" s="38" t="s">
        <v>1887</v>
      </c>
      <c r="G827" s="7" t="s">
        <v>2431</v>
      </c>
      <c r="I827" s="43"/>
      <c r="J827" s="148"/>
      <c r="K827" s="159"/>
      <c r="L827" s="55" t="s">
        <v>1977</v>
      </c>
      <c r="M827" s="164"/>
      <c r="N827" s="189"/>
    </row>
    <row r="828" spans="2:14" ht="19.5" customHeight="1" x14ac:dyDescent="0.35">
      <c r="B828" s="68">
        <f t="shared" si="34"/>
        <v>768</v>
      </c>
      <c r="C828" s="10" t="s">
        <v>1952</v>
      </c>
      <c r="D828" s="36" t="s">
        <v>1448</v>
      </c>
      <c r="E828" s="15" t="s">
        <v>1932</v>
      </c>
      <c r="F828" s="38" t="s">
        <v>1887</v>
      </c>
      <c r="G828" s="7" t="s">
        <v>1449</v>
      </c>
      <c r="I828" s="43"/>
      <c r="J828" s="148"/>
      <c r="K828" s="159"/>
      <c r="L828" s="55" t="s">
        <v>1977</v>
      </c>
      <c r="M828" s="164" t="s">
        <v>1977</v>
      </c>
      <c r="N828" s="189"/>
    </row>
    <row r="829" spans="2:14" ht="19.5" customHeight="1" x14ac:dyDescent="0.35">
      <c r="B829" s="68">
        <f t="shared" si="34"/>
        <v>769</v>
      </c>
      <c r="C829" s="10" t="s">
        <v>1540</v>
      </c>
      <c r="D829" s="36" t="s">
        <v>1450</v>
      </c>
      <c r="E829" s="5" t="s">
        <v>1451</v>
      </c>
      <c r="F829" s="38" t="s">
        <v>1887</v>
      </c>
      <c r="G829" s="7" t="s">
        <v>1452</v>
      </c>
      <c r="I829" s="43"/>
      <c r="J829" s="148"/>
      <c r="K829" s="159"/>
      <c r="L829" s="55" t="s">
        <v>1977</v>
      </c>
      <c r="M829" s="164" t="s">
        <v>1977</v>
      </c>
      <c r="N829" s="189" t="s">
        <v>1977</v>
      </c>
    </row>
    <row r="830" spans="2:14" ht="32.25" customHeight="1" x14ac:dyDescent="0.35">
      <c r="B830" s="68">
        <f t="shared" si="34"/>
        <v>770</v>
      </c>
      <c r="C830" s="11" t="s">
        <v>1588</v>
      </c>
      <c r="D830" s="52" t="s">
        <v>1564</v>
      </c>
      <c r="E830" s="52" t="s">
        <v>1565</v>
      </c>
      <c r="F830" s="64" t="s">
        <v>2295</v>
      </c>
      <c r="G830" s="59" t="s">
        <v>1566</v>
      </c>
      <c r="I830" s="43"/>
      <c r="J830" s="148"/>
      <c r="K830" s="159"/>
      <c r="L830" s="55" t="s">
        <v>1977</v>
      </c>
      <c r="M830" s="164"/>
      <c r="N830" s="189"/>
    </row>
    <row r="831" spans="2:14" ht="19.5" customHeight="1" x14ac:dyDescent="0.35">
      <c r="B831" s="68">
        <f t="shared" si="34"/>
        <v>771</v>
      </c>
      <c r="C831" s="10" t="s">
        <v>1952</v>
      </c>
      <c r="D831" s="36" t="s">
        <v>1455</v>
      </c>
      <c r="E831" s="5" t="s">
        <v>1456</v>
      </c>
      <c r="F831" s="38" t="s">
        <v>1887</v>
      </c>
      <c r="G831" s="39" t="s">
        <v>1583</v>
      </c>
      <c r="I831" s="43"/>
      <c r="J831" s="148"/>
      <c r="K831" s="159"/>
      <c r="L831" s="55" t="s">
        <v>1977</v>
      </c>
      <c r="M831" s="164"/>
      <c r="N831" s="189"/>
    </row>
    <row r="832" spans="2:14" ht="19.5" customHeight="1" x14ac:dyDescent="0.35">
      <c r="B832" s="68">
        <f t="shared" si="34"/>
        <v>772</v>
      </c>
      <c r="C832" s="10" t="s">
        <v>1945</v>
      </c>
      <c r="D832" s="36" t="s">
        <v>1453</v>
      </c>
      <c r="E832" s="5" t="s">
        <v>1454</v>
      </c>
      <c r="F832" s="38" t="s">
        <v>1887</v>
      </c>
      <c r="G832" s="39" t="s">
        <v>1582</v>
      </c>
      <c r="I832" s="43"/>
      <c r="J832" s="148"/>
      <c r="K832" s="159"/>
      <c r="L832" s="55" t="s">
        <v>1977</v>
      </c>
      <c r="M832" s="164"/>
      <c r="N832" s="189"/>
    </row>
    <row r="833" spans="1:21" ht="19.5" customHeight="1" thickBot="1" x14ac:dyDescent="0.4">
      <c r="B833" s="68">
        <f t="shared" si="34"/>
        <v>773</v>
      </c>
      <c r="C833" s="10" t="s">
        <v>1541</v>
      </c>
      <c r="D833" s="36" t="s">
        <v>1457</v>
      </c>
      <c r="E833" s="5" t="s">
        <v>1458</v>
      </c>
      <c r="F833" s="38" t="s">
        <v>1887</v>
      </c>
      <c r="G833" s="7" t="s">
        <v>1584</v>
      </c>
      <c r="I833" s="43"/>
      <c r="J833" s="148"/>
      <c r="K833" s="159"/>
      <c r="L833" s="55" t="s">
        <v>1977</v>
      </c>
      <c r="M833" s="164" t="s">
        <v>1977</v>
      </c>
      <c r="N833" s="189" t="s">
        <v>1977</v>
      </c>
    </row>
    <row r="834" spans="1:21" ht="19.5" customHeight="1" thickBot="1" x14ac:dyDescent="0.4">
      <c r="A834" s="204"/>
      <c r="B834" s="69"/>
      <c r="C834" s="12"/>
      <c r="D834" s="13"/>
      <c r="E834" s="13"/>
      <c r="F834" s="13"/>
      <c r="G834" s="14"/>
      <c r="I834" s="193" t="s">
        <v>1977</v>
      </c>
      <c r="J834" s="194" t="s">
        <v>1977</v>
      </c>
      <c r="K834" s="195" t="s">
        <v>1977</v>
      </c>
      <c r="L834" s="193" t="s">
        <v>1977</v>
      </c>
      <c r="M834" s="194" t="s">
        <v>1977</v>
      </c>
      <c r="N834" s="195" t="s">
        <v>1977</v>
      </c>
    </row>
    <row r="835" spans="1:21" ht="5.25" customHeight="1" thickBot="1" x14ac:dyDescent="0.4">
      <c r="I835" s="199" t="s">
        <v>1977</v>
      </c>
      <c r="J835" s="199" t="s">
        <v>1977</v>
      </c>
      <c r="K835" s="199" t="s">
        <v>1977</v>
      </c>
      <c r="L835" s="199" t="s">
        <v>1977</v>
      </c>
      <c r="M835" s="199" t="s">
        <v>1977</v>
      </c>
      <c r="N835" s="199" t="s">
        <v>1977</v>
      </c>
    </row>
    <row r="836" spans="1:21" ht="19.5" customHeight="1" thickBot="1" x14ac:dyDescent="0.4">
      <c r="B836" s="66"/>
      <c r="C836" s="24" t="s">
        <v>1531</v>
      </c>
      <c r="D836" s="16"/>
      <c r="E836" s="16"/>
      <c r="F836" s="16"/>
      <c r="G836" s="17"/>
      <c r="I836" s="193" t="s">
        <v>1977</v>
      </c>
      <c r="J836" s="194" t="s">
        <v>1977</v>
      </c>
      <c r="K836" s="195" t="s">
        <v>1977</v>
      </c>
      <c r="L836" s="193" t="s">
        <v>1977</v>
      </c>
      <c r="M836" s="194" t="s">
        <v>1977</v>
      </c>
      <c r="N836" s="195" t="s">
        <v>1977</v>
      </c>
      <c r="P836" s="57">
        <f t="shared" ref="P836:U836" si="35">COUNTIF(I838:I885, "■")</f>
        <v>0</v>
      </c>
      <c r="Q836" s="57">
        <f t="shared" si="35"/>
        <v>0</v>
      </c>
      <c r="R836" s="57">
        <f t="shared" si="35"/>
        <v>0</v>
      </c>
      <c r="S836" s="57">
        <f t="shared" si="35"/>
        <v>48</v>
      </c>
      <c r="T836" s="57">
        <f t="shared" si="35"/>
        <v>24</v>
      </c>
      <c r="U836" s="57">
        <f t="shared" si="35"/>
        <v>16</v>
      </c>
    </row>
    <row r="837" spans="1:21" ht="19.5" customHeight="1" thickBot="1" x14ac:dyDescent="0.4">
      <c r="B837" s="67" t="s">
        <v>214</v>
      </c>
      <c r="C837" s="33" t="s">
        <v>1917</v>
      </c>
      <c r="D837" s="34" t="s">
        <v>1918</v>
      </c>
      <c r="E837" s="34" t="s">
        <v>1919</v>
      </c>
      <c r="F837" s="34" t="s">
        <v>1920</v>
      </c>
      <c r="G837" s="35" t="s">
        <v>1921</v>
      </c>
      <c r="I837" s="196" t="s">
        <v>1977</v>
      </c>
      <c r="J837" s="197" t="s">
        <v>1977</v>
      </c>
      <c r="K837" s="198" t="s">
        <v>1977</v>
      </c>
      <c r="L837" s="196" t="s">
        <v>1977</v>
      </c>
      <c r="M837" s="197" t="s">
        <v>1977</v>
      </c>
      <c r="N837" s="198" t="s">
        <v>1977</v>
      </c>
    </row>
    <row r="838" spans="1:21" ht="19.5" customHeight="1" x14ac:dyDescent="0.35">
      <c r="B838" s="68">
        <f>B833+1</f>
        <v>774</v>
      </c>
      <c r="C838" s="10" t="s">
        <v>1592</v>
      </c>
      <c r="D838" s="36" t="s">
        <v>1459</v>
      </c>
      <c r="E838" s="5" t="s">
        <v>1599</v>
      </c>
      <c r="F838" s="73" t="s">
        <v>1887</v>
      </c>
      <c r="G838" s="7" t="s">
        <v>1460</v>
      </c>
      <c r="I838" s="43"/>
      <c r="J838" s="148"/>
      <c r="K838" s="159"/>
      <c r="L838" s="55" t="s">
        <v>1977</v>
      </c>
      <c r="M838" s="164" t="s">
        <v>1977</v>
      </c>
      <c r="N838" s="189" t="s">
        <v>1976</v>
      </c>
    </row>
    <row r="839" spans="1:21" ht="19.5" customHeight="1" x14ac:dyDescent="0.35">
      <c r="B839" s="68">
        <f>B838+1</f>
        <v>775</v>
      </c>
      <c r="C839" s="10" t="s">
        <v>1541</v>
      </c>
      <c r="D839" s="36" t="s">
        <v>1461</v>
      </c>
      <c r="E839" s="36" t="s">
        <v>2550</v>
      </c>
      <c r="F839" s="73" t="s">
        <v>1887</v>
      </c>
      <c r="G839" s="39" t="s">
        <v>2551</v>
      </c>
      <c r="I839" s="43"/>
      <c r="J839" s="148"/>
      <c r="K839" s="159"/>
      <c r="L839" s="55" t="s">
        <v>1977</v>
      </c>
      <c r="M839" s="164" t="s">
        <v>1977</v>
      </c>
      <c r="N839" s="189" t="s">
        <v>1977</v>
      </c>
    </row>
    <row r="840" spans="1:21" ht="32.25" customHeight="1" x14ac:dyDescent="0.35">
      <c r="B840" s="68">
        <f t="shared" ref="B840:B885" si="36">B839+1</f>
        <v>776</v>
      </c>
      <c r="C840" s="11" t="s">
        <v>426</v>
      </c>
      <c r="D840" s="52" t="s">
        <v>1600</v>
      </c>
      <c r="E840" s="52" t="s">
        <v>1601</v>
      </c>
      <c r="F840" s="73" t="s">
        <v>1887</v>
      </c>
      <c r="G840" s="9" t="s">
        <v>427</v>
      </c>
      <c r="I840" s="43"/>
      <c r="J840" s="148"/>
      <c r="K840" s="159"/>
      <c r="L840" s="55" t="s">
        <v>1977</v>
      </c>
      <c r="M840" s="164" t="s">
        <v>1977</v>
      </c>
      <c r="N840" s="189" t="s">
        <v>1977</v>
      </c>
    </row>
    <row r="841" spans="1:21" ht="19.5" customHeight="1" x14ac:dyDescent="0.35">
      <c r="B841" s="68">
        <f t="shared" si="36"/>
        <v>777</v>
      </c>
      <c r="C841" s="10" t="s">
        <v>1593</v>
      </c>
      <c r="D841" s="36" t="s">
        <v>429</v>
      </c>
      <c r="E841" s="5" t="s">
        <v>1463</v>
      </c>
      <c r="F841" s="73" t="s">
        <v>1887</v>
      </c>
      <c r="G841" s="7" t="s">
        <v>428</v>
      </c>
      <c r="I841" s="43"/>
      <c r="J841" s="148"/>
      <c r="K841" s="159"/>
      <c r="L841" s="55" t="s">
        <v>1977</v>
      </c>
      <c r="M841" s="164"/>
      <c r="N841" s="189"/>
    </row>
    <row r="842" spans="1:21" ht="19.5" customHeight="1" x14ac:dyDescent="0.35">
      <c r="B842" s="68">
        <f t="shared" si="36"/>
        <v>778</v>
      </c>
      <c r="C842" s="10" t="s">
        <v>1943</v>
      </c>
      <c r="D842" s="36" t="s">
        <v>1464</v>
      </c>
      <c r="E842" s="5" t="s">
        <v>1465</v>
      </c>
      <c r="F842" s="73" t="s">
        <v>1887</v>
      </c>
      <c r="G842" s="7" t="s">
        <v>1466</v>
      </c>
      <c r="I842" s="43"/>
      <c r="J842" s="148"/>
      <c r="K842" s="159"/>
      <c r="L842" s="55" t="s">
        <v>1977</v>
      </c>
      <c r="M842" s="164" t="s">
        <v>1976</v>
      </c>
      <c r="N842" s="189" t="s">
        <v>1977</v>
      </c>
    </row>
    <row r="843" spans="1:21" ht="19.5" customHeight="1" x14ac:dyDescent="0.35">
      <c r="B843" s="68">
        <f t="shared" si="36"/>
        <v>779</v>
      </c>
      <c r="C843" s="10" t="s">
        <v>1543</v>
      </c>
      <c r="D843" s="36" t="s">
        <v>1467</v>
      </c>
      <c r="E843" s="36" t="s">
        <v>2432</v>
      </c>
      <c r="F843" s="73" t="s">
        <v>1887</v>
      </c>
      <c r="G843" s="7" t="s">
        <v>2401</v>
      </c>
      <c r="I843" s="43"/>
      <c r="J843" s="148"/>
      <c r="K843" s="159"/>
      <c r="L843" s="55" t="s">
        <v>1977</v>
      </c>
      <c r="M843" s="164"/>
      <c r="N843" s="189"/>
    </row>
    <row r="844" spans="1:21" ht="19.5" customHeight="1" x14ac:dyDescent="0.35">
      <c r="B844" s="68">
        <f t="shared" si="36"/>
        <v>780</v>
      </c>
      <c r="C844" s="10" t="s">
        <v>1594</v>
      </c>
      <c r="D844" s="36" t="s">
        <v>1468</v>
      </c>
      <c r="E844" s="5" t="s">
        <v>110</v>
      </c>
      <c r="F844" s="73" t="s">
        <v>1887</v>
      </c>
      <c r="G844" s="7" t="s">
        <v>430</v>
      </c>
      <c r="I844" s="43"/>
      <c r="J844" s="148"/>
      <c r="K844" s="159"/>
      <c r="L844" s="55" t="s">
        <v>1977</v>
      </c>
      <c r="M844" s="164" t="s">
        <v>1977</v>
      </c>
      <c r="N844" s="189"/>
    </row>
    <row r="845" spans="1:21" ht="19.5" customHeight="1" x14ac:dyDescent="0.35">
      <c r="B845" s="68">
        <f t="shared" si="36"/>
        <v>781</v>
      </c>
      <c r="C845" s="10" t="s">
        <v>1595</v>
      </c>
      <c r="D845" s="36" t="s">
        <v>431</v>
      </c>
      <c r="E845" s="5" t="s">
        <v>432</v>
      </c>
      <c r="F845" s="73" t="s">
        <v>1887</v>
      </c>
      <c r="G845" s="39" t="s">
        <v>433</v>
      </c>
      <c r="I845" s="43"/>
      <c r="J845" s="148"/>
      <c r="K845" s="159"/>
      <c r="L845" s="55" t="s">
        <v>1977</v>
      </c>
      <c r="M845" s="164" t="s">
        <v>1977</v>
      </c>
      <c r="N845" s="189" t="s">
        <v>1977</v>
      </c>
    </row>
    <row r="846" spans="1:21" ht="32.25" customHeight="1" x14ac:dyDescent="0.35">
      <c r="B846" s="68">
        <f t="shared" si="36"/>
        <v>782</v>
      </c>
      <c r="C846" s="11" t="s">
        <v>437</v>
      </c>
      <c r="D846" s="52" t="s">
        <v>434</v>
      </c>
      <c r="E846" s="8" t="s">
        <v>435</v>
      </c>
      <c r="F846" s="64" t="s">
        <v>2295</v>
      </c>
      <c r="G846" s="9" t="s">
        <v>436</v>
      </c>
      <c r="I846" s="43"/>
      <c r="J846" s="148"/>
      <c r="K846" s="159"/>
      <c r="L846" s="55" t="s">
        <v>1977</v>
      </c>
      <c r="M846" s="164" t="s">
        <v>1977</v>
      </c>
      <c r="N846" s="189"/>
    </row>
    <row r="847" spans="1:21" ht="32.25" customHeight="1" x14ac:dyDescent="0.35">
      <c r="B847" s="68">
        <f t="shared" si="36"/>
        <v>783</v>
      </c>
      <c r="C847" s="11" t="s">
        <v>2404</v>
      </c>
      <c r="D847" s="52" t="s">
        <v>2403</v>
      </c>
      <c r="E847" s="52" t="s">
        <v>2402</v>
      </c>
      <c r="F847" s="64" t="s">
        <v>2295</v>
      </c>
      <c r="G847" s="9" t="s">
        <v>2405</v>
      </c>
      <c r="I847" s="43"/>
      <c r="J847" s="148"/>
      <c r="K847" s="159"/>
      <c r="L847" s="55" t="s">
        <v>1977</v>
      </c>
      <c r="M847" s="164" t="s">
        <v>1977</v>
      </c>
      <c r="N847" s="189" t="s">
        <v>1977</v>
      </c>
    </row>
    <row r="848" spans="1:21" ht="19.5" customHeight="1" x14ac:dyDescent="0.35">
      <c r="B848" s="68">
        <f t="shared" si="36"/>
        <v>784</v>
      </c>
      <c r="C848" s="10" t="s">
        <v>1594</v>
      </c>
      <c r="D848" s="36" t="s">
        <v>1469</v>
      </c>
      <c r="E848" s="5" t="s">
        <v>1470</v>
      </c>
      <c r="F848" s="73" t="s">
        <v>1887</v>
      </c>
      <c r="G848" s="7" t="s">
        <v>1471</v>
      </c>
      <c r="I848" s="43"/>
      <c r="J848" s="148"/>
      <c r="K848" s="159"/>
      <c r="L848" s="55" t="s">
        <v>1977</v>
      </c>
      <c r="M848" s="164"/>
      <c r="N848" s="189"/>
    </row>
    <row r="849" spans="2:14" ht="19.5" customHeight="1" x14ac:dyDescent="0.35">
      <c r="B849" s="68">
        <f t="shared" si="36"/>
        <v>785</v>
      </c>
      <c r="C849" s="10" t="s">
        <v>2265</v>
      </c>
      <c r="D849" s="36" t="s">
        <v>1472</v>
      </c>
      <c r="E849" s="5" t="s">
        <v>1473</v>
      </c>
      <c r="F849" s="73" t="s">
        <v>1887</v>
      </c>
      <c r="G849" s="7" t="s">
        <v>1474</v>
      </c>
      <c r="I849" s="43"/>
      <c r="J849" s="148"/>
      <c r="K849" s="159"/>
      <c r="L849" s="55" t="s">
        <v>1977</v>
      </c>
      <c r="M849" s="164" t="s">
        <v>1977</v>
      </c>
      <c r="N849" s="189" t="s">
        <v>1977</v>
      </c>
    </row>
    <row r="850" spans="2:14" ht="19.5" customHeight="1" x14ac:dyDescent="0.35">
      <c r="B850" s="68">
        <f t="shared" si="36"/>
        <v>786</v>
      </c>
      <c r="C850" s="10" t="s">
        <v>1544</v>
      </c>
      <c r="D850" s="36" t="s">
        <v>1475</v>
      </c>
      <c r="E850" s="5" t="s">
        <v>1476</v>
      </c>
      <c r="F850" s="73" t="s">
        <v>1887</v>
      </c>
      <c r="G850" s="7" t="s">
        <v>1477</v>
      </c>
      <c r="I850" s="43"/>
      <c r="J850" s="148"/>
      <c r="K850" s="159"/>
      <c r="L850" s="55" t="s">
        <v>1977</v>
      </c>
      <c r="M850" s="164" t="s">
        <v>1976</v>
      </c>
      <c r="N850" s="189"/>
    </row>
    <row r="851" spans="2:14" ht="19.5" customHeight="1" x14ac:dyDescent="0.35">
      <c r="B851" s="68">
        <f t="shared" si="36"/>
        <v>787</v>
      </c>
      <c r="C851" s="10" t="s">
        <v>1543</v>
      </c>
      <c r="D851" s="36" t="s">
        <v>1478</v>
      </c>
      <c r="E851" s="5" t="s">
        <v>1479</v>
      </c>
      <c r="F851" s="73" t="s">
        <v>1887</v>
      </c>
      <c r="G851" s="7" t="s">
        <v>438</v>
      </c>
      <c r="I851" s="43"/>
      <c r="J851" s="148"/>
      <c r="K851" s="159"/>
      <c r="L851" s="55" t="s">
        <v>1977</v>
      </c>
      <c r="M851" s="164"/>
      <c r="N851" s="189"/>
    </row>
    <row r="852" spans="2:14" ht="19.5" customHeight="1" x14ac:dyDescent="0.35">
      <c r="B852" s="68">
        <f t="shared" si="36"/>
        <v>788</v>
      </c>
      <c r="C852" s="10" t="s">
        <v>2128</v>
      </c>
      <c r="D852" s="36" t="s">
        <v>1480</v>
      </c>
      <c r="E852" s="5" t="s">
        <v>1481</v>
      </c>
      <c r="F852" s="73" t="s">
        <v>1887</v>
      </c>
      <c r="G852" s="7" t="s">
        <v>439</v>
      </c>
      <c r="I852" s="43"/>
      <c r="J852" s="148"/>
      <c r="K852" s="159"/>
      <c r="L852" s="55" t="s">
        <v>1977</v>
      </c>
      <c r="M852" s="164" t="s">
        <v>1977</v>
      </c>
      <c r="N852" s="189" t="s">
        <v>1977</v>
      </c>
    </row>
    <row r="853" spans="2:14" ht="19.5" customHeight="1" x14ac:dyDescent="0.35">
      <c r="B853" s="68">
        <f t="shared" si="36"/>
        <v>789</v>
      </c>
      <c r="C853" s="10" t="s">
        <v>1541</v>
      </c>
      <c r="D853" s="36" t="s">
        <v>1482</v>
      </c>
      <c r="E853" s="5" t="s">
        <v>441</v>
      </c>
      <c r="F853" s="73" t="s">
        <v>1887</v>
      </c>
      <c r="G853" s="7" t="s">
        <v>440</v>
      </c>
      <c r="I853" s="43"/>
      <c r="J853" s="148"/>
      <c r="K853" s="159"/>
      <c r="L853" s="55" t="s">
        <v>1977</v>
      </c>
      <c r="M853" s="164" t="s">
        <v>1977</v>
      </c>
      <c r="N853" s="189"/>
    </row>
    <row r="854" spans="2:14" ht="19.5" customHeight="1" x14ac:dyDescent="0.35">
      <c r="B854" s="68">
        <f t="shared" si="36"/>
        <v>790</v>
      </c>
      <c r="C854" s="10" t="s">
        <v>1545</v>
      </c>
      <c r="D854" s="36" t="s">
        <v>1483</v>
      </c>
      <c r="E854" s="5" t="s">
        <v>1484</v>
      </c>
      <c r="F854" s="73" t="s">
        <v>1887</v>
      </c>
      <c r="G854" s="7" t="s">
        <v>442</v>
      </c>
      <c r="I854" s="43"/>
      <c r="J854" s="148"/>
      <c r="K854" s="159"/>
      <c r="L854" s="55" t="s">
        <v>1977</v>
      </c>
      <c r="M854" s="164"/>
      <c r="N854" s="189"/>
    </row>
    <row r="855" spans="2:14" ht="32.25" customHeight="1" x14ac:dyDescent="0.35">
      <c r="B855" s="68">
        <f t="shared" si="36"/>
        <v>791</v>
      </c>
      <c r="C855" s="220" t="s">
        <v>445</v>
      </c>
      <c r="D855" s="52" t="s">
        <v>444</v>
      </c>
      <c r="E855" s="52" t="s">
        <v>443</v>
      </c>
      <c r="F855" s="64" t="s">
        <v>2295</v>
      </c>
      <c r="G855" s="9" t="s">
        <v>446</v>
      </c>
      <c r="I855" s="43"/>
      <c r="J855" s="148"/>
      <c r="K855" s="159"/>
      <c r="L855" s="55" t="s">
        <v>1977</v>
      </c>
      <c r="M855" s="164"/>
      <c r="N855" s="189"/>
    </row>
    <row r="856" spans="2:14" ht="19.5" customHeight="1" x14ac:dyDescent="0.35">
      <c r="B856" s="68">
        <f t="shared" si="36"/>
        <v>792</v>
      </c>
      <c r="C856" s="10" t="s">
        <v>1630</v>
      </c>
      <c r="D856" s="36" t="s">
        <v>1485</v>
      </c>
      <c r="E856" s="5" t="s">
        <v>1486</v>
      </c>
      <c r="F856" s="73" t="s">
        <v>1887</v>
      </c>
      <c r="G856" s="7" t="s">
        <v>1487</v>
      </c>
      <c r="I856" s="43"/>
      <c r="J856" s="148"/>
      <c r="K856" s="159"/>
      <c r="L856" s="55" t="s">
        <v>1977</v>
      </c>
      <c r="M856" s="164"/>
      <c r="N856" s="189"/>
    </row>
    <row r="857" spans="2:14" ht="32.25" customHeight="1" x14ac:dyDescent="0.35">
      <c r="B857" s="68">
        <f t="shared" si="36"/>
        <v>793</v>
      </c>
      <c r="C857" s="11" t="s">
        <v>449</v>
      </c>
      <c r="D857" s="52" t="s">
        <v>447</v>
      </c>
      <c r="E857" s="52" t="s">
        <v>2552</v>
      </c>
      <c r="F857" s="64" t="s">
        <v>2295</v>
      </c>
      <c r="G857" s="9" t="s">
        <v>448</v>
      </c>
      <c r="I857" s="43"/>
      <c r="J857" s="148"/>
      <c r="K857" s="159"/>
      <c r="L857" s="55" t="s">
        <v>1977</v>
      </c>
      <c r="M857" s="164" t="s">
        <v>1977</v>
      </c>
      <c r="N857" s="189" t="s">
        <v>1977</v>
      </c>
    </row>
    <row r="858" spans="2:14" ht="19.5" customHeight="1" x14ac:dyDescent="0.35">
      <c r="B858" s="68">
        <f t="shared" si="36"/>
        <v>794</v>
      </c>
      <c r="C858" s="10" t="s">
        <v>321</v>
      </c>
      <c r="D858" s="36" t="s">
        <v>477</v>
      </c>
      <c r="E858" s="5" t="s">
        <v>1529</v>
      </c>
      <c r="F858" s="73" t="s">
        <v>1887</v>
      </c>
      <c r="G858" s="7" t="s">
        <v>1530</v>
      </c>
      <c r="I858" s="43"/>
      <c r="J858" s="148"/>
      <c r="K858" s="159"/>
      <c r="L858" s="55" t="s">
        <v>1977</v>
      </c>
      <c r="M858" s="164" t="s">
        <v>1976</v>
      </c>
      <c r="N858" s="189"/>
    </row>
    <row r="859" spans="2:14" ht="19.5" customHeight="1" x14ac:dyDescent="0.35">
      <c r="B859" s="68">
        <f t="shared" si="36"/>
        <v>795</v>
      </c>
      <c r="C859" s="10" t="s">
        <v>321</v>
      </c>
      <c r="D859" s="36" t="s">
        <v>1488</v>
      </c>
      <c r="E859" s="5" t="s">
        <v>2116</v>
      </c>
      <c r="F859" s="73" t="s">
        <v>1887</v>
      </c>
      <c r="G859" s="7" t="s">
        <v>358</v>
      </c>
      <c r="I859" s="43"/>
      <c r="J859" s="148"/>
      <c r="K859" s="159"/>
      <c r="L859" s="55" t="s">
        <v>1977</v>
      </c>
      <c r="M859" s="164" t="s">
        <v>1977</v>
      </c>
      <c r="N859" s="189"/>
    </row>
    <row r="860" spans="2:14" ht="19.5" customHeight="1" x14ac:dyDescent="0.35">
      <c r="B860" s="68">
        <f t="shared" si="36"/>
        <v>796</v>
      </c>
      <c r="C860" s="10" t="s">
        <v>260</v>
      </c>
      <c r="D860" s="36" t="s">
        <v>1489</v>
      </c>
      <c r="E860" s="5" t="s">
        <v>1490</v>
      </c>
      <c r="F860" s="73" t="s">
        <v>1887</v>
      </c>
      <c r="G860" s="7" t="s">
        <v>450</v>
      </c>
      <c r="I860" s="43"/>
      <c r="J860" s="148"/>
      <c r="K860" s="159"/>
      <c r="L860" s="55" t="s">
        <v>1977</v>
      </c>
      <c r="M860" s="164"/>
      <c r="N860" s="189"/>
    </row>
    <row r="861" spans="2:14" ht="19.5" customHeight="1" x14ac:dyDescent="0.35">
      <c r="B861" s="68">
        <f t="shared" si="36"/>
        <v>797</v>
      </c>
      <c r="C861" s="10" t="s">
        <v>260</v>
      </c>
      <c r="D861" s="36" t="s">
        <v>1489</v>
      </c>
      <c r="E861" s="5" t="s">
        <v>1491</v>
      </c>
      <c r="F861" s="73" t="s">
        <v>1887</v>
      </c>
      <c r="G861" s="7" t="s">
        <v>1492</v>
      </c>
      <c r="I861" s="43"/>
      <c r="J861" s="148"/>
      <c r="K861" s="159"/>
      <c r="L861" s="55" t="s">
        <v>1977</v>
      </c>
      <c r="M861" s="164" t="s">
        <v>1977</v>
      </c>
      <c r="N861" s="189" t="s">
        <v>1977</v>
      </c>
    </row>
    <row r="862" spans="2:14" ht="19.5" customHeight="1" x14ac:dyDescent="0.35">
      <c r="B862" s="68">
        <f t="shared" si="36"/>
        <v>798</v>
      </c>
      <c r="C862" s="10" t="s">
        <v>260</v>
      </c>
      <c r="D862" s="36" t="s">
        <v>1489</v>
      </c>
      <c r="E862" s="36" t="s">
        <v>451</v>
      </c>
      <c r="F862" s="73" t="s">
        <v>1887</v>
      </c>
      <c r="G862" s="7" t="s">
        <v>1493</v>
      </c>
      <c r="I862" s="43"/>
      <c r="J862" s="148"/>
      <c r="K862" s="159"/>
      <c r="L862" s="55" t="s">
        <v>1977</v>
      </c>
      <c r="M862" s="164" t="s">
        <v>1976</v>
      </c>
      <c r="N862" s="189" t="s">
        <v>1976</v>
      </c>
    </row>
    <row r="863" spans="2:14" ht="19.5" customHeight="1" x14ac:dyDescent="0.35">
      <c r="B863" s="68">
        <f t="shared" si="36"/>
        <v>799</v>
      </c>
      <c r="C863" s="10" t="s">
        <v>2259</v>
      </c>
      <c r="D863" s="36" t="s">
        <v>1494</v>
      </c>
      <c r="E863" s="5" t="s">
        <v>1495</v>
      </c>
      <c r="F863" s="73" t="s">
        <v>1887</v>
      </c>
      <c r="G863" s="7" t="s">
        <v>452</v>
      </c>
      <c r="I863" s="43"/>
      <c r="J863" s="148"/>
      <c r="K863" s="159"/>
      <c r="L863" s="55" t="s">
        <v>1977</v>
      </c>
      <c r="M863" s="164"/>
      <c r="N863" s="189"/>
    </row>
    <row r="864" spans="2:14" ht="19.5" customHeight="1" x14ac:dyDescent="0.35">
      <c r="B864" s="68">
        <f t="shared" si="36"/>
        <v>800</v>
      </c>
      <c r="C864" s="10" t="s">
        <v>321</v>
      </c>
      <c r="D864" s="36" t="s">
        <v>288</v>
      </c>
      <c r="E864" s="5" t="s">
        <v>291</v>
      </c>
      <c r="F864" s="73" t="s">
        <v>1887</v>
      </c>
      <c r="G864" s="7" t="s">
        <v>1497</v>
      </c>
      <c r="I864" s="43"/>
      <c r="J864" s="148"/>
      <c r="K864" s="159"/>
      <c r="L864" s="55" t="s">
        <v>1977</v>
      </c>
      <c r="M864" s="164"/>
      <c r="N864" s="189"/>
    </row>
    <row r="865" spans="2:14" ht="19.5" customHeight="1" x14ac:dyDescent="0.35">
      <c r="B865" s="68">
        <f t="shared" si="36"/>
        <v>801</v>
      </c>
      <c r="C865" s="10" t="s">
        <v>1594</v>
      </c>
      <c r="D865" s="36" t="s">
        <v>1498</v>
      </c>
      <c r="E865" s="5" t="s">
        <v>1499</v>
      </c>
      <c r="F865" s="73" t="s">
        <v>1887</v>
      </c>
      <c r="G865" s="7" t="s">
        <v>453</v>
      </c>
      <c r="I865" s="43"/>
      <c r="J865" s="148"/>
      <c r="K865" s="159"/>
      <c r="L865" s="55" t="s">
        <v>1977</v>
      </c>
      <c r="M865" s="164" t="s">
        <v>1977</v>
      </c>
      <c r="N865" s="189"/>
    </row>
    <row r="866" spans="2:14" ht="19.5" customHeight="1" x14ac:dyDescent="0.35">
      <c r="B866" s="68">
        <f t="shared" si="36"/>
        <v>802</v>
      </c>
      <c r="C866" s="10" t="s">
        <v>2259</v>
      </c>
      <c r="D866" s="36" t="s">
        <v>1500</v>
      </c>
      <c r="E866" s="36" t="s">
        <v>2400</v>
      </c>
      <c r="F866" s="73" t="s">
        <v>1887</v>
      </c>
      <c r="G866" s="7" t="s">
        <v>1500</v>
      </c>
      <c r="I866" s="43"/>
      <c r="J866" s="148"/>
      <c r="K866" s="159"/>
      <c r="L866" s="55" t="s">
        <v>1977</v>
      </c>
      <c r="M866" s="164" t="s">
        <v>1977</v>
      </c>
      <c r="N866" s="189" t="s">
        <v>1977</v>
      </c>
    </row>
    <row r="867" spans="2:14" ht="19.5" customHeight="1" x14ac:dyDescent="0.35">
      <c r="B867" s="68">
        <f t="shared" si="36"/>
        <v>803</v>
      </c>
      <c r="C867" s="10" t="s">
        <v>1543</v>
      </c>
      <c r="D867" s="36" t="s">
        <v>1501</v>
      </c>
      <c r="E867" s="5" t="s">
        <v>1502</v>
      </c>
      <c r="F867" s="73" t="s">
        <v>1887</v>
      </c>
      <c r="G867" s="7" t="s">
        <v>454</v>
      </c>
      <c r="I867" s="43"/>
      <c r="J867" s="148"/>
      <c r="K867" s="159"/>
      <c r="L867" s="55" t="s">
        <v>1977</v>
      </c>
      <c r="M867" s="164" t="s">
        <v>1977</v>
      </c>
      <c r="N867" s="189"/>
    </row>
    <row r="868" spans="2:14" ht="19.5" customHeight="1" x14ac:dyDescent="0.35">
      <c r="B868" s="68">
        <f t="shared" si="36"/>
        <v>804</v>
      </c>
      <c r="C868" s="10" t="s">
        <v>1541</v>
      </c>
      <c r="D868" s="36" t="s">
        <v>1503</v>
      </c>
      <c r="E868" s="5" t="s">
        <v>455</v>
      </c>
      <c r="F868" s="73" t="s">
        <v>1887</v>
      </c>
      <c r="G868" s="7" t="s">
        <v>456</v>
      </c>
      <c r="I868" s="43"/>
      <c r="J868" s="148"/>
      <c r="K868" s="159"/>
      <c r="L868" s="55" t="s">
        <v>1977</v>
      </c>
      <c r="M868" s="164" t="s">
        <v>1976</v>
      </c>
      <c r="N868" s="189" t="s">
        <v>1976</v>
      </c>
    </row>
    <row r="869" spans="2:14" ht="32.25" customHeight="1" x14ac:dyDescent="0.35">
      <c r="B869" s="68">
        <f t="shared" si="36"/>
        <v>805</v>
      </c>
      <c r="C869" s="11" t="s">
        <v>459</v>
      </c>
      <c r="D869" s="52" t="s">
        <v>458</v>
      </c>
      <c r="E869" s="8" t="s">
        <v>457</v>
      </c>
      <c r="F869" s="64" t="s">
        <v>2295</v>
      </c>
      <c r="G869" s="9" t="s">
        <v>460</v>
      </c>
      <c r="I869" s="43"/>
      <c r="J869" s="148"/>
      <c r="K869" s="159"/>
      <c r="L869" s="55" t="s">
        <v>1977</v>
      </c>
      <c r="M869" s="164" t="s">
        <v>1977</v>
      </c>
      <c r="N869" s="189"/>
    </row>
    <row r="870" spans="2:14" ht="19.5" customHeight="1" x14ac:dyDescent="0.35">
      <c r="B870" s="68">
        <f t="shared" si="36"/>
        <v>806</v>
      </c>
      <c r="C870" s="10" t="s">
        <v>1546</v>
      </c>
      <c r="D870" s="36" t="s">
        <v>1504</v>
      </c>
      <c r="E870" s="219" t="s">
        <v>2341</v>
      </c>
      <c r="F870" s="73" t="s">
        <v>1887</v>
      </c>
      <c r="G870" s="7" t="s">
        <v>1505</v>
      </c>
      <c r="I870" s="43"/>
      <c r="J870" s="148"/>
      <c r="K870" s="159"/>
      <c r="L870" s="55" t="s">
        <v>1977</v>
      </c>
      <c r="M870" s="164"/>
      <c r="N870" s="189"/>
    </row>
    <row r="871" spans="2:14" ht="19.5" customHeight="1" x14ac:dyDescent="0.35">
      <c r="B871" s="68">
        <f t="shared" si="36"/>
        <v>807</v>
      </c>
      <c r="C871" s="10" t="s">
        <v>1547</v>
      </c>
      <c r="D871" s="36" t="s">
        <v>1506</v>
      </c>
      <c r="E871" s="5" t="s">
        <v>1507</v>
      </c>
      <c r="F871" s="73" t="s">
        <v>1887</v>
      </c>
      <c r="G871" s="7" t="s">
        <v>461</v>
      </c>
      <c r="I871" s="43"/>
      <c r="J871" s="148"/>
      <c r="K871" s="159"/>
      <c r="L871" s="55" t="s">
        <v>1977</v>
      </c>
      <c r="M871" s="164" t="s">
        <v>1977</v>
      </c>
      <c r="N871" s="189" t="s">
        <v>1977</v>
      </c>
    </row>
    <row r="872" spans="2:14" ht="19.5" customHeight="1" x14ac:dyDescent="0.35">
      <c r="B872" s="68">
        <f t="shared" si="36"/>
        <v>808</v>
      </c>
      <c r="C872" s="10" t="s">
        <v>1596</v>
      </c>
      <c r="D872" s="36" t="s">
        <v>1508</v>
      </c>
      <c r="E872" s="5" t="s">
        <v>1509</v>
      </c>
      <c r="F872" s="73" t="s">
        <v>1887</v>
      </c>
      <c r="G872" s="7" t="s">
        <v>462</v>
      </c>
      <c r="I872" s="43"/>
      <c r="J872" s="148"/>
      <c r="K872" s="159"/>
      <c r="L872" s="55" t="s">
        <v>1977</v>
      </c>
      <c r="M872" s="164"/>
      <c r="N872" s="189"/>
    </row>
    <row r="873" spans="2:14" ht="19.5" customHeight="1" x14ac:dyDescent="0.35">
      <c r="B873" s="68">
        <f t="shared" si="36"/>
        <v>809</v>
      </c>
      <c r="C873" s="10" t="s">
        <v>1946</v>
      </c>
      <c r="D873" s="36" t="s">
        <v>1510</v>
      </c>
      <c r="E873" s="5" t="s">
        <v>1511</v>
      </c>
      <c r="F873" s="73" t="s">
        <v>1887</v>
      </c>
      <c r="G873" s="7" t="s">
        <v>463</v>
      </c>
      <c r="I873" s="43"/>
      <c r="J873" s="148"/>
      <c r="K873" s="159"/>
      <c r="L873" s="55" t="s">
        <v>1977</v>
      </c>
      <c r="M873" s="164" t="s">
        <v>1977</v>
      </c>
      <c r="N873" s="189" t="s">
        <v>1977</v>
      </c>
    </row>
    <row r="874" spans="2:14" ht="19.5" customHeight="1" x14ac:dyDescent="0.35">
      <c r="B874" s="68">
        <f t="shared" si="36"/>
        <v>810</v>
      </c>
      <c r="C874" s="10" t="s">
        <v>1592</v>
      </c>
      <c r="D874" s="36" t="s">
        <v>1512</v>
      </c>
      <c r="E874" s="5" t="s">
        <v>1513</v>
      </c>
      <c r="F874" s="73" t="s">
        <v>1887</v>
      </c>
      <c r="G874" s="7" t="s">
        <v>1514</v>
      </c>
      <c r="I874" s="43"/>
      <c r="J874" s="148"/>
      <c r="K874" s="159"/>
      <c r="L874" s="55" t="s">
        <v>1977</v>
      </c>
      <c r="M874" s="164"/>
      <c r="N874" s="189"/>
    </row>
    <row r="875" spans="2:14" ht="19.5" customHeight="1" x14ac:dyDescent="0.35">
      <c r="B875" s="68">
        <f t="shared" si="36"/>
        <v>811</v>
      </c>
      <c r="C875" s="10" t="s">
        <v>1548</v>
      </c>
      <c r="D875" s="36" t="s">
        <v>1515</v>
      </c>
      <c r="E875" s="5" t="s">
        <v>1516</v>
      </c>
      <c r="F875" s="73" t="s">
        <v>1887</v>
      </c>
      <c r="G875" s="7" t="s">
        <v>464</v>
      </c>
      <c r="I875" s="43"/>
      <c r="J875" s="148"/>
      <c r="K875" s="159"/>
      <c r="L875" s="55" t="s">
        <v>1977</v>
      </c>
      <c r="M875" s="164" t="s">
        <v>1976</v>
      </c>
      <c r="N875" s="189" t="s">
        <v>1976</v>
      </c>
    </row>
    <row r="876" spans="2:14" ht="19.5" customHeight="1" x14ac:dyDescent="0.35">
      <c r="B876" s="68">
        <f t="shared" si="36"/>
        <v>812</v>
      </c>
      <c r="C876" s="10" t="s">
        <v>1541</v>
      </c>
      <c r="D876" s="36" t="s">
        <v>1517</v>
      </c>
      <c r="E876" s="5" t="s">
        <v>1518</v>
      </c>
      <c r="F876" s="73" t="s">
        <v>1887</v>
      </c>
      <c r="G876" s="7" t="s">
        <v>1517</v>
      </c>
      <c r="I876" s="43"/>
      <c r="J876" s="148"/>
      <c r="K876" s="159"/>
      <c r="L876" s="55" t="s">
        <v>1977</v>
      </c>
      <c r="M876" s="164" t="s">
        <v>1977</v>
      </c>
      <c r="N876" s="189" t="s">
        <v>1977</v>
      </c>
    </row>
    <row r="877" spans="2:14" ht="19.5" customHeight="1" x14ac:dyDescent="0.35">
      <c r="B877" s="68">
        <f t="shared" si="36"/>
        <v>813</v>
      </c>
      <c r="C877" s="10" t="s">
        <v>2003</v>
      </c>
      <c r="D877" s="36" t="s">
        <v>1519</v>
      </c>
      <c r="E877" s="5" t="s">
        <v>1520</v>
      </c>
      <c r="F877" s="73" t="s">
        <v>1887</v>
      </c>
      <c r="G877" s="7" t="s">
        <v>465</v>
      </c>
      <c r="I877" s="43"/>
      <c r="J877" s="148"/>
      <c r="K877" s="159"/>
      <c r="L877" s="55" t="s">
        <v>1977</v>
      </c>
      <c r="M877" s="164"/>
      <c r="N877" s="189"/>
    </row>
    <row r="878" spans="2:14" ht="19.5" customHeight="1" x14ac:dyDescent="0.35">
      <c r="B878" s="68">
        <f t="shared" si="36"/>
        <v>814</v>
      </c>
      <c r="C878" s="10" t="s">
        <v>1549</v>
      </c>
      <c r="D878" s="36" t="s">
        <v>1521</v>
      </c>
      <c r="E878" s="5" t="s">
        <v>466</v>
      </c>
      <c r="F878" s="73" t="s">
        <v>1887</v>
      </c>
      <c r="G878" s="7" t="s">
        <v>467</v>
      </c>
      <c r="I878" s="43"/>
      <c r="J878" s="148"/>
      <c r="K878" s="159"/>
      <c r="L878" s="55" t="s">
        <v>1977</v>
      </c>
      <c r="M878" s="164" t="s">
        <v>1977</v>
      </c>
      <c r="N878" s="189"/>
    </row>
    <row r="879" spans="2:14" ht="19.5" customHeight="1" x14ac:dyDescent="0.35">
      <c r="B879" s="68">
        <f t="shared" si="36"/>
        <v>815</v>
      </c>
      <c r="C879" s="10" t="s">
        <v>1597</v>
      </c>
      <c r="D879" s="36" t="s">
        <v>1522</v>
      </c>
      <c r="E879" s="5" t="s">
        <v>1523</v>
      </c>
      <c r="F879" s="73" t="s">
        <v>1887</v>
      </c>
      <c r="G879" s="7" t="s">
        <v>468</v>
      </c>
      <c r="I879" s="43"/>
      <c r="J879" s="148"/>
      <c r="K879" s="159"/>
      <c r="L879" s="55" t="s">
        <v>1977</v>
      </c>
      <c r="M879" s="164"/>
      <c r="N879" s="189"/>
    </row>
    <row r="880" spans="2:14" ht="19.5" customHeight="1" x14ac:dyDescent="0.35">
      <c r="B880" s="68">
        <f t="shared" si="36"/>
        <v>816</v>
      </c>
      <c r="C880" s="10" t="s">
        <v>1550</v>
      </c>
      <c r="D880" s="36" t="s">
        <v>1524</v>
      </c>
      <c r="E880" s="5" t="s">
        <v>1525</v>
      </c>
      <c r="F880" s="73" t="s">
        <v>1887</v>
      </c>
      <c r="G880" s="7" t="s">
        <v>1524</v>
      </c>
      <c r="I880" s="43"/>
      <c r="J880" s="148"/>
      <c r="K880" s="159"/>
      <c r="L880" s="55" t="s">
        <v>1977</v>
      </c>
      <c r="M880" s="164"/>
      <c r="N880" s="189"/>
    </row>
    <row r="881" spans="1:21" ht="19.5" customHeight="1" x14ac:dyDescent="0.35">
      <c r="B881" s="68">
        <f t="shared" si="36"/>
        <v>817</v>
      </c>
      <c r="C881" s="10" t="s">
        <v>1630</v>
      </c>
      <c r="D881" s="36" t="s">
        <v>2441</v>
      </c>
      <c r="E881" s="5" t="s">
        <v>2442</v>
      </c>
      <c r="F881" s="73" t="s">
        <v>1887</v>
      </c>
      <c r="G881" s="7" t="s">
        <v>2441</v>
      </c>
      <c r="I881" s="43"/>
      <c r="J881" s="148"/>
      <c r="K881" s="159"/>
      <c r="L881" s="55" t="s">
        <v>1977</v>
      </c>
      <c r="M881" s="164"/>
      <c r="N881" s="189"/>
    </row>
    <row r="882" spans="1:21" ht="19.5" customHeight="1" x14ac:dyDescent="0.35">
      <c r="B882" s="68">
        <f t="shared" si="36"/>
        <v>818</v>
      </c>
      <c r="C882" s="10" t="s">
        <v>1593</v>
      </c>
      <c r="D882" s="36" t="s">
        <v>1526</v>
      </c>
      <c r="E882" s="36" t="s">
        <v>1527</v>
      </c>
      <c r="F882" s="218" t="s">
        <v>2553</v>
      </c>
      <c r="G882" s="7" t="s">
        <v>1528</v>
      </c>
      <c r="I882" s="43"/>
      <c r="J882" s="148"/>
      <c r="K882" s="159"/>
      <c r="L882" s="55" t="s">
        <v>1977</v>
      </c>
      <c r="M882" s="164" t="s">
        <v>1977</v>
      </c>
      <c r="N882" s="189" t="s">
        <v>1977</v>
      </c>
    </row>
    <row r="883" spans="1:21" ht="32.25" customHeight="1" x14ac:dyDescent="0.35">
      <c r="B883" s="68">
        <f t="shared" si="36"/>
        <v>819</v>
      </c>
      <c r="C883" s="11" t="s">
        <v>471</v>
      </c>
      <c r="D883" s="52" t="s">
        <v>469</v>
      </c>
      <c r="E883" s="8" t="s">
        <v>470</v>
      </c>
      <c r="F883" s="64" t="s">
        <v>2295</v>
      </c>
      <c r="G883" s="9" t="s">
        <v>472</v>
      </c>
      <c r="I883" s="43"/>
      <c r="J883" s="148"/>
      <c r="K883" s="159"/>
      <c r="L883" s="55" t="s">
        <v>1977</v>
      </c>
      <c r="M883" s="164"/>
      <c r="N883" s="189"/>
    </row>
    <row r="884" spans="1:21" ht="32.25" customHeight="1" x14ac:dyDescent="0.35">
      <c r="B884" s="68">
        <f t="shared" si="36"/>
        <v>820</v>
      </c>
      <c r="C884" s="11" t="s">
        <v>475</v>
      </c>
      <c r="D884" s="52" t="s">
        <v>473</v>
      </c>
      <c r="E884" s="8" t="s">
        <v>474</v>
      </c>
      <c r="F884" s="64" t="s">
        <v>2295</v>
      </c>
      <c r="G884" s="9" t="s">
        <v>476</v>
      </c>
      <c r="I884" s="43"/>
      <c r="J884" s="148"/>
      <c r="K884" s="159"/>
      <c r="L884" s="55" t="s">
        <v>1977</v>
      </c>
      <c r="M884" s="164" t="s">
        <v>1977</v>
      </c>
      <c r="N884" s="189" t="s">
        <v>1977</v>
      </c>
    </row>
    <row r="885" spans="1:21" ht="19.5" customHeight="1" thickBot="1" x14ac:dyDescent="0.4">
      <c r="B885" s="68">
        <f t="shared" si="36"/>
        <v>821</v>
      </c>
      <c r="C885" s="10" t="s">
        <v>1598</v>
      </c>
      <c r="D885" s="36" t="s">
        <v>817</v>
      </c>
      <c r="E885" s="36" t="s">
        <v>2399</v>
      </c>
      <c r="F885" s="73" t="s">
        <v>1887</v>
      </c>
      <c r="G885" s="7" t="s">
        <v>817</v>
      </c>
      <c r="I885" s="43"/>
      <c r="J885" s="148"/>
      <c r="K885" s="159"/>
      <c r="L885" s="55" t="s">
        <v>1977</v>
      </c>
      <c r="M885" s="164" t="s">
        <v>1977</v>
      </c>
      <c r="N885" s="189" t="s">
        <v>1977</v>
      </c>
    </row>
    <row r="886" spans="1:21" ht="19.5" customHeight="1" thickBot="1" x14ac:dyDescent="0.4">
      <c r="A886" s="204"/>
      <c r="B886" s="69"/>
      <c r="C886" s="12"/>
      <c r="D886" s="13"/>
      <c r="E886" s="13"/>
      <c r="F886" s="13"/>
      <c r="G886" s="14"/>
      <c r="I886" s="193" t="s">
        <v>1977</v>
      </c>
      <c r="J886" s="194" t="s">
        <v>1977</v>
      </c>
      <c r="K886" s="195" t="s">
        <v>1977</v>
      </c>
      <c r="L886" s="193" t="s">
        <v>1977</v>
      </c>
      <c r="M886" s="194" t="s">
        <v>1977</v>
      </c>
      <c r="N886" s="195" t="s">
        <v>1977</v>
      </c>
    </row>
    <row r="887" spans="1:21" ht="5.25" customHeight="1" thickBot="1" x14ac:dyDescent="0.4">
      <c r="I887" s="199" t="s">
        <v>1977</v>
      </c>
      <c r="J887" s="199" t="s">
        <v>1977</v>
      </c>
      <c r="K887" s="199" t="s">
        <v>1977</v>
      </c>
      <c r="L887" s="199" t="s">
        <v>1977</v>
      </c>
      <c r="M887" s="199" t="s">
        <v>1977</v>
      </c>
      <c r="N887" s="199" t="s">
        <v>1977</v>
      </c>
    </row>
    <row r="888" spans="1:21" ht="19.5" customHeight="1" thickBot="1" x14ac:dyDescent="0.4">
      <c r="B888" s="66"/>
      <c r="C888" s="24" t="s">
        <v>1782</v>
      </c>
      <c r="D888" s="16"/>
      <c r="E888" s="16"/>
      <c r="F888" s="16"/>
      <c r="G888" s="17"/>
      <c r="I888" s="193" t="s">
        <v>1977</v>
      </c>
      <c r="J888" s="194" t="s">
        <v>1977</v>
      </c>
      <c r="K888" s="195" t="s">
        <v>1977</v>
      </c>
      <c r="L888" s="193" t="s">
        <v>1977</v>
      </c>
      <c r="M888" s="194" t="s">
        <v>1977</v>
      </c>
      <c r="N888" s="195" t="s">
        <v>1977</v>
      </c>
      <c r="P888" s="57">
        <f t="shared" ref="P888:U888" si="37">COUNTIF(I890:I937, "■")</f>
        <v>0</v>
      </c>
      <c r="Q888" s="57">
        <f t="shared" si="37"/>
        <v>0</v>
      </c>
      <c r="R888" s="57">
        <f t="shared" si="37"/>
        <v>0</v>
      </c>
      <c r="S888" s="57">
        <f t="shared" si="37"/>
        <v>48</v>
      </c>
      <c r="T888" s="57">
        <f t="shared" si="37"/>
        <v>24</v>
      </c>
      <c r="U888" s="57">
        <f t="shared" si="37"/>
        <v>16</v>
      </c>
    </row>
    <row r="889" spans="1:21" ht="19.5" customHeight="1" thickBot="1" x14ac:dyDescent="0.4">
      <c r="B889" s="67" t="s">
        <v>214</v>
      </c>
      <c r="C889" s="33" t="s">
        <v>1917</v>
      </c>
      <c r="D889" s="34" t="s">
        <v>1918</v>
      </c>
      <c r="E889" s="34" t="s">
        <v>1919</v>
      </c>
      <c r="F889" s="34" t="s">
        <v>1920</v>
      </c>
      <c r="G889" s="35" t="s">
        <v>1921</v>
      </c>
      <c r="I889" s="196" t="s">
        <v>1977</v>
      </c>
      <c r="J889" s="197" t="s">
        <v>1977</v>
      </c>
      <c r="K889" s="198" t="s">
        <v>1977</v>
      </c>
      <c r="L889" s="196" t="s">
        <v>1977</v>
      </c>
      <c r="M889" s="197" t="s">
        <v>1977</v>
      </c>
      <c r="N889" s="198" t="s">
        <v>1977</v>
      </c>
    </row>
    <row r="890" spans="1:21" ht="19.5" customHeight="1" x14ac:dyDescent="0.35">
      <c r="B890" s="68">
        <f>B885+1</f>
        <v>822</v>
      </c>
      <c r="C890" s="10" t="s">
        <v>1772</v>
      </c>
      <c r="D890" s="36" t="s">
        <v>478</v>
      </c>
      <c r="E890" s="5" t="s">
        <v>1496</v>
      </c>
      <c r="F890" s="73" t="s">
        <v>1887</v>
      </c>
      <c r="G890" s="7" t="s">
        <v>479</v>
      </c>
      <c r="I890" s="43"/>
      <c r="J890" s="148"/>
      <c r="K890" s="159"/>
      <c r="L890" s="55" t="s">
        <v>1977</v>
      </c>
      <c r="M890" s="164"/>
      <c r="N890" s="189"/>
    </row>
    <row r="891" spans="1:21" ht="19.5" customHeight="1" x14ac:dyDescent="0.35">
      <c r="B891" s="68">
        <f>B890+1</f>
        <v>823</v>
      </c>
      <c r="C891" s="10" t="s">
        <v>1773</v>
      </c>
      <c r="D891" s="36" t="s">
        <v>480</v>
      </c>
      <c r="E891" s="5" t="s">
        <v>1784</v>
      </c>
      <c r="F891" s="73" t="s">
        <v>1887</v>
      </c>
      <c r="G891" s="7" t="s">
        <v>1783</v>
      </c>
      <c r="I891" s="43"/>
      <c r="J891" s="148"/>
      <c r="K891" s="159"/>
      <c r="L891" s="55" t="s">
        <v>1977</v>
      </c>
      <c r="M891" s="164" t="s">
        <v>1977</v>
      </c>
      <c r="N891" s="189" t="s">
        <v>1977</v>
      </c>
    </row>
    <row r="892" spans="1:21" ht="19.5" customHeight="1" x14ac:dyDescent="0.35">
      <c r="B892" s="68">
        <f t="shared" ref="B892:B937" si="38">B891+1</f>
        <v>824</v>
      </c>
      <c r="C892" s="10" t="s">
        <v>1772</v>
      </c>
      <c r="D892" s="36" t="s">
        <v>481</v>
      </c>
      <c r="E892" s="5" t="s">
        <v>482</v>
      </c>
      <c r="F892" s="73" t="s">
        <v>1887</v>
      </c>
      <c r="G892" s="7" t="s">
        <v>483</v>
      </c>
      <c r="I892" s="43"/>
      <c r="J892" s="148"/>
      <c r="K892" s="159"/>
      <c r="L892" s="55" t="s">
        <v>1977</v>
      </c>
      <c r="M892" s="164"/>
      <c r="N892" s="189"/>
    </row>
    <row r="893" spans="1:21" ht="19.5" customHeight="1" x14ac:dyDescent="0.35">
      <c r="B893" s="68">
        <f t="shared" si="38"/>
        <v>825</v>
      </c>
      <c r="C893" s="10" t="s">
        <v>1774</v>
      </c>
      <c r="D893" s="36" t="s">
        <v>484</v>
      </c>
      <c r="E893" s="5" t="s">
        <v>485</v>
      </c>
      <c r="F893" s="73" t="s">
        <v>1887</v>
      </c>
      <c r="G893" s="7" t="s">
        <v>486</v>
      </c>
      <c r="I893" s="43"/>
      <c r="J893" s="148"/>
      <c r="K893" s="159"/>
      <c r="L893" s="55" t="s">
        <v>1977</v>
      </c>
      <c r="M893" s="164"/>
      <c r="N893" s="189"/>
    </row>
    <row r="894" spans="1:21" ht="19.5" customHeight="1" x14ac:dyDescent="0.35">
      <c r="B894" s="68">
        <f t="shared" si="38"/>
        <v>826</v>
      </c>
      <c r="C894" s="10" t="s">
        <v>1541</v>
      </c>
      <c r="D894" s="36" t="s">
        <v>487</v>
      </c>
      <c r="E894" s="5" t="s">
        <v>488</v>
      </c>
      <c r="F894" s="73" t="s">
        <v>1887</v>
      </c>
      <c r="G894" s="7" t="s">
        <v>1785</v>
      </c>
      <c r="I894" s="43"/>
      <c r="J894" s="148"/>
      <c r="K894" s="159"/>
      <c r="L894" s="55" t="s">
        <v>1977</v>
      </c>
      <c r="M894" s="164" t="s">
        <v>1977</v>
      </c>
      <c r="N894" s="189" t="s">
        <v>1977</v>
      </c>
    </row>
    <row r="895" spans="1:21" ht="19.5" customHeight="1" x14ac:dyDescent="0.35">
      <c r="B895" s="68">
        <f t="shared" si="38"/>
        <v>827</v>
      </c>
      <c r="C895" s="10" t="s">
        <v>2259</v>
      </c>
      <c r="D895" s="36" t="s">
        <v>489</v>
      </c>
      <c r="E895" s="5" t="s">
        <v>490</v>
      </c>
      <c r="F895" s="73" t="s">
        <v>1887</v>
      </c>
      <c r="G895" s="7" t="s">
        <v>1786</v>
      </c>
      <c r="I895" s="43"/>
      <c r="J895" s="148"/>
      <c r="K895" s="159"/>
      <c r="L895" s="55" t="s">
        <v>1977</v>
      </c>
      <c r="M895" s="164"/>
      <c r="N895" s="189"/>
    </row>
    <row r="896" spans="1:21" ht="19.5" customHeight="1" x14ac:dyDescent="0.35">
      <c r="B896" s="68">
        <f t="shared" si="38"/>
        <v>828</v>
      </c>
      <c r="C896" s="10" t="s">
        <v>1943</v>
      </c>
      <c r="D896" s="36" t="s">
        <v>1922</v>
      </c>
      <c r="E896" s="5" t="s">
        <v>1787</v>
      </c>
      <c r="F896" s="73" t="s">
        <v>1887</v>
      </c>
      <c r="G896" s="7" t="s">
        <v>1788</v>
      </c>
      <c r="I896" s="43"/>
      <c r="J896" s="148"/>
      <c r="K896" s="159"/>
      <c r="L896" s="55" t="s">
        <v>1977</v>
      </c>
      <c r="M896" s="164" t="s">
        <v>1977</v>
      </c>
      <c r="N896" s="189" t="s">
        <v>1977</v>
      </c>
    </row>
    <row r="897" spans="2:14" ht="19.5" customHeight="1" x14ac:dyDescent="0.35">
      <c r="B897" s="68">
        <f t="shared" si="38"/>
        <v>829</v>
      </c>
      <c r="C897" s="10" t="s">
        <v>1543</v>
      </c>
      <c r="D897" s="36" t="s">
        <v>1467</v>
      </c>
      <c r="E897" s="5" t="s">
        <v>491</v>
      </c>
      <c r="F897" s="73" t="s">
        <v>1887</v>
      </c>
      <c r="G897" s="7" t="s">
        <v>2398</v>
      </c>
      <c r="I897" s="43"/>
      <c r="J897" s="148"/>
      <c r="K897" s="159"/>
      <c r="L897" s="55" t="s">
        <v>1977</v>
      </c>
      <c r="M897" s="164"/>
      <c r="N897" s="189"/>
    </row>
    <row r="898" spans="2:14" ht="19.5" customHeight="1" x14ac:dyDescent="0.35">
      <c r="B898" s="68">
        <f t="shared" si="38"/>
        <v>830</v>
      </c>
      <c r="C898" s="10" t="s">
        <v>1947</v>
      </c>
      <c r="D898" s="36" t="s">
        <v>492</v>
      </c>
      <c r="E898" s="5" t="s">
        <v>493</v>
      </c>
      <c r="F898" s="73" t="s">
        <v>1887</v>
      </c>
      <c r="G898" s="7" t="s">
        <v>494</v>
      </c>
      <c r="I898" s="43"/>
      <c r="J898" s="148"/>
      <c r="K898" s="159"/>
      <c r="L898" s="55" t="s">
        <v>1977</v>
      </c>
      <c r="M898" s="164"/>
      <c r="N898" s="189"/>
    </row>
    <row r="899" spans="2:14" ht="19.5" customHeight="1" x14ac:dyDescent="0.35">
      <c r="B899" s="68">
        <f t="shared" si="38"/>
        <v>831</v>
      </c>
      <c r="C899" s="10" t="s">
        <v>1946</v>
      </c>
      <c r="D899" s="36" t="s">
        <v>495</v>
      </c>
      <c r="E899" s="5" t="s">
        <v>496</v>
      </c>
      <c r="F899" s="73" t="s">
        <v>1887</v>
      </c>
      <c r="G899" s="7" t="s">
        <v>1789</v>
      </c>
      <c r="I899" s="43"/>
      <c r="J899" s="148"/>
      <c r="K899" s="159"/>
      <c r="L899" s="55" t="s">
        <v>1977</v>
      </c>
      <c r="M899" s="164" t="s">
        <v>1976</v>
      </c>
      <c r="N899" s="189"/>
    </row>
    <row r="900" spans="2:14" ht="33" customHeight="1" x14ac:dyDescent="0.35">
      <c r="B900" s="68">
        <f t="shared" si="38"/>
        <v>832</v>
      </c>
      <c r="C900" s="11" t="s">
        <v>1958</v>
      </c>
      <c r="D900" s="52" t="s">
        <v>2540</v>
      </c>
      <c r="E900" s="52" t="s">
        <v>2539</v>
      </c>
      <c r="F900" s="73" t="s">
        <v>1887</v>
      </c>
      <c r="G900" s="9" t="s">
        <v>2541</v>
      </c>
      <c r="I900" s="43"/>
      <c r="J900" s="148"/>
      <c r="K900" s="159"/>
      <c r="L900" s="55" t="s">
        <v>1977</v>
      </c>
      <c r="M900" s="164" t="s">
        <v>1977</v>
      </c>
      <c r="N900" s="189" t="s">
        <v>1977</v>
      </c>
    </row>
    <row r="901" spans="2:14" ht="19.5" customHeight="1" x14ac:dyDescent="0.35">
      <c r="B901" s="68">
        <f t="shared" si="38"/>
        <v>833</v>
      </c>
      <c r="C901" s="10" t="s">
        <v>1536</v>
      </c>
      <c r="D901" s="36" t="s">
        <v>497</v>
      </c>
      <c r="E901" s="5" t="s">
        <v>498</v>
      </c>
      <c r="F901" s="73" t="s">
        <v>1887</v>
      </c>
      <c r="G901" s="7" t="s">
        <v>1790</v>
      </c>
      <c r="I901" s="43"/>
      <c r="J901" s="148"/>
      <c r="K901" s="159"/>
      <c r="L901" s="55" t="s">
        <v>1977</v>
      </c>
      <c r="M901" s="164"/>
      <c r="N901" s="189"/>
    </row>
    <row r="902" spans="2:14" ht="19.5" customHeight="1" x14ac:dyDescent="0.35">
      <c r="B902" s="68">
        <f t="shared" si="38"/>
        <v>834</v>
      </c>
      <c r="C902" s="10" t="s">
        <v>1680</v>
      </c>
      <c r="D902" s="36" t="s">
        <v>499</v>
      </c>
      <c r="E902" s="5" t="s">
        <v>500</v>
      </c>
      <c r="F902" s="73" t="s">
        <v>1887</v>
      </c>
      <c r="G902" s="7" t="s">
        <v>501</v>
      </c>
      <c r="I902" s="43"/>
      <c r="J902" s="148"/>
      <c r="K902" s="159"/>
      <c r="L902" s="55" t="s">
        <v>1977</v>
      </c>
      <c r="M902" s="164" t="s">
        <v>1977</v>
      </c>
      <c r="N902" s="189"/>
    </row>
    <row r="903" spans="2:14" ht="19.5" customHeight="1" x14ac:dyDescent="0.35">
      <c r="B903" s="68">
        <f t="shared" si="38"/>
        <v>835</v>
      </c>
      <c r="C903" s="10" t="s">
        <v>1680</v>
      </c>
      <c r="D903" s="36" t="s">
        <v>502</v>
      </c>
      <c r="E903" s="36" t="s">
        <v>1792</v>
      </c>
      <c r="F903" s="73" t="s">
        <v>1887</v>
      </c>
      <c r="G903" s="7" t="s">
        <v>1791</v>
      </c>
      <c r="I903" s="43"/>
      <c r="J903" s="148"/>
      <c r="K903" s="159"/>
      <c r="L903" s="55" t="s">
        <v>1977</v>
      </c>
      <c r="M903" s="164"/>
      <c r="N903" s="189"/>
    </row>
    <row r="904" spans="2:14" ht="19.5" customHeight="1" x14ac:dyDescent="0.35">
      <c r="B904" s="68">
        <f t="shared" si="38"/>
        <v>836</v>
      </c>
      <c r="C904" s="10" t="s">
        <v>1775</v>
      </c>
      <c r="D904" s="36" t="s">
        <v>503</v>
      </c>
      <c r="E904" s="5" t="s">
        <v>504</v>
      </c>
      <c r="F904" s="73" t="s">
        <v>1887</v>
      </c>
      <c r="G904" s="7" t="s">
        <v>1793</v>
      </c>
      <c r="I904" s="43"/>
      <c r="J904" s="148"/>
      <c r="K904" s="159"/>
      <c r="L904" s="55" t="s">
        <v>1977</v>
      </c>
      <c r="M904" s="164"/>
      <c r="N904" s="189"/>
    </row>
    <row r="905" spans="2:14" ht="19.5" customHeight="1" x14ac:dyDescent="0.35">
      <c r="B905" s="68">
        <f t="shared" si="38"/>
        <v>837</v>
      </c>
      <c r="C905" s="10" t="s">
        <v>141</v>
      </c>
      <c r="D905" s="36" t="s">
        <v>505</v>
      </c>
      <c r="E905" s="5" t="s">
        <v>506</v>
      </c>
      <c r="F905" s="73" t="s">
        <v>1887</v>
      </c>
      <c r="G905" s="7" t="s">
        <v>1794</v>
      </c>
      <c r="I905" s="43"/>
      <c r="J905" s="148"/>
      <c r="K905" s="159"/>
      <c r="L905" s="55" t="s">
        <v>1977</v>
      </c>
      <c r="M905" s="164" t="s">
        <v>1977</v>
      </c>
      <c r="N905" s="189" t="s">
        <v>1977</v>
      </c>
    </row>
    <row r="906" spans="2:14" ht="19.5" customHeight="1" x14ac:dyDescent="0.35">
      <c r="B906" s="68">
        <f t="shared" si="38"/>
        <v>838</v>
      </c>
      <c r="C906" s="10" t="s">
        <v>1776</v>
      </c>
      <c r="D906" s="36" t="s">
        <v>507</v>
      </c>
      <c r="E906" s="219" t="s">
        <v>2341</v>
      </c>
      <c r="F906" s="73" t="s">
        <v>1887</v>
      </c>
      <c r="G906" s="7" t="s">
        <v>507</v>
      </c>
      <c r="I906" s="43"/>
      <c r="J906" s="148"/>
      <c r="K906" s="159"/>
      <c r="L906" s="55" t="s">
        <v>1977</v>
      </c>
      <c r="M906" s="164" t="s">
        <v>1977</v>
      </c>
      <c r="N906" s="189" t="s">
        <v>1977</v>
      </c>
    </row>
    <row r="907" spans="2:14" ht="19.5" customHeight="1" x14ac:dyDescent="0.35">
      <c r="B907" s="68">
        <f t="shared" si="38"/>
        <v>839</v>
      </c>
      <c r="C907" s="10" t="s">
        <v>1776</v>
      </c>
      <c r="D907" s="36" t="s">
        <v>508</v>
      </c>
      <c r="E907" s="5" t="s">
        <v>509</v>
      </c>
      <c r="F907" s="73" t="s">
        <v>1887</v>
      </c>
      <c r="G907" s="7" t="s">
        <v>1795</v>
      </c>
      <c r="I907" s="43"/>
      <c r="J907" s="148"/>
      <c r="K907" s="159"/>
      <c r="L907" s="55" t="s">
        <v>1977</v>
      </c>
      <c r="M907" s="164"/>
      <c r="N907" s="189"/>
    </row>
    <row r="908" spans="2:14" ht="19.5" customHeight="1" x14ac:dyDescent="0.35">
      <c r="B908" s="68">
        <f t="shared" si="38"/>
        <v>840</v>
      </c>
      <c r="C908" s="10" t="s">
        <v>2265</v>
      </c>
      <c r="D908" s="36" t="s">
        <v>2189</v>
      </c>
      <c r="E908" s="5" t="s">
        <v>510</v>
      </c>
      <c r="F908" s="73" t="s">
        <v>1887</v>
      </c>
      <c r="G908" s="7" t="s">
        <v>511</v>
      </c>
      <c r="I908" s="43"/>
      <c r="J908" s="148"/>
      <c r="K908" s="159"/>
      <c r="L908" s="55" t="s">
        <v>1977</v>
      </c>
      <c r="M908" s="164" t="s">
        <v>1977</v>
      </c>
      <c r="N908" s="189"/>
    </row>
    <row r="909" spans="2:14" ht="19.5" customHeight="1" x14ac:dyDescent="0.35">
      <c r="B909" s="68">
        <f t="shared" si="38"/>
        <v>841</v>
      </c>
      <c r="C909" s="10" t="s">
        <v>2265</v>
      </c>
      <c r="D909" s="36" t="s">
        <v>512</v>
      </c>
      <c r="E909" s="5" t="s">
        <v>513</v>
      </c>
      <c r="F909" s="73" t="s">
        <v>1887</v>
      </c>
      <c r="G909" s="7" t="s">
        <v>1796</v>
      </c>
      <c r="I909" s="43"/>
      <c r="J909" s="148"/>
      <c r="K909" s="159"/>
      <c r="L909" s="55" t="s">
        <v>1977</v>
      </c>
      <c r="M909" s="164" t="s">
        <v>1977</v>
      </c>
      <c r="N909" s="189" t="s">
        <v>1977</v>
      </c>
    </row>
    <row r="910" spans="2:14" ht="19.5" customHeight="1" x14ac:dyDescent="0.35">
      <c r="B910" s="68">
        <f t="shared" si="38"/>
        <v>842</v>
      </c>
      <c r="C910" s="10" t="s">
        <v>1538</v>
      </c>
      <c r="D910" s="36" t="s">
        <v>514</v>
      </c>
      <c r="E910" s="5" t="s">
        <v>515</v>
      </c>
      <c r="F910" s="73" t="s">
        <v>1887</v>
      </c>
      <c r="G910" s="7" t="s">
        <v>516</v>
      </c>
      <c r="I910" s="43"/>
      <c r="J910" s="148"/>
      <c r="K910" s="159"/>
      <c r="L910" s="55" t="s">
        <v>1977</v>
      </c>
      <c r="M910" s="164"/>
      <c r="N910" s="189"/>
    </row>
    <row r="911" spans="2:14" ht="19.5" customHeight="1" x14ac:dyDescent="0.35">
      <c r="B911" s="68">
        <f t="shared" si="38"/>
        <v>843</v>
      </c>
      <c r="C911" s="10" t="s">
        <v>1544</v>
      </c>
      <c r="D911" s="36" t="s">
        <v>517</v>
      </c>
      <c r="E911" s="5" t="s">
        <v>313</v>
      </c>
      <c r="F911" s="73" t="s">
        <v>1887</v>
      </c>
      <c r="G911" s="7" t="s">
        <v>518</v>
      </c>
      <c r="I911" s="43"/>
      <c r="J911" s="148"/>
      <c r="K911" s="159"/>
      <c r="L911" s="55" t="s">
        <v>1977</v>
      </c>
      <c r="M911" s="164"/>
      <c r="N911" s="189"/>
    </row>
    <row r="912" spans="2:14" ht="19.5" customHeight="1" x14ac:dyDescent="0.35">
      <c r="B912" s="68">
        <f t="shared" si="38"/>
        <v>844</v>
      </c>
      <c r="C912" s="10" t="s">
        <v>1772</v>
      </c>
      <c r="D912" s="36" t="s">
        <v>519</v>
      </c>
      <c r="E912" s="5" t="s">
        <v>520</v>
      </c>
      <c r="F912" s="73" t="s">
        <v>1887</v>
      </c>
      <c r="G912" s="7" t="s">
        <v>1797</v>
      </c>
      <c r="I912" s="43"/>
      <c r="J912" s="148"/>
      <c r="K912" s="159"/>
      <c r="L912" s="55" t="s">
        <v>1977</v>
      </c>
      <c r="M912" s="164" t="s">
        <v>1977</v>
      </c>
      <c r="N912" s="189" t="s">
        <v>1977</v>
      </c>
    </row>
    <row r="913" spans="2:14" ht="19.5" customHeight="1" x14ac:dyDescent="0.35">
      <c r="B913" s="68">
        <f t="shared" si="38"/>
        <v>845</v>
      </c>
      <c r="C913" s="10" t="s">
        <v>2260</v>
      </c>
      <c r="D913" s="36" t="s">
        <v>521</v>
      </c>
      <c r="E913" s="5" t="s">
        <v>522</v>
      </c>
      <c r="F913" s="73" t="s">
        <v>1887</v>
      </c>
      <c r="G913" s="7" t="s">
        <v>523</v>
      </c>
      <c r="I913" s="43"/>
      <c r="J913" s="148"/>
      <c r="K913" s="159"/>
      <c r="L913" s="55" t="s">
        <v>1977</v>
      </c>
      <c r="M913" s="164" t="s">
        <v>1977</v>
      </c>
      <c r="N913" s="189" t="s">
        <v>1977</v>
      </c>
    </row>
    <row r="914" spans="2:14" ht="19.5" customHeight="1" x14ac:dyDescent="0.35">
      <c r="B914" s="68">
        <f t="shared" si="38"/>
        <v>846</v>
      </c>
      <c r="C914" s="10" t="s">
        <v>1780</v>
      </c>
      <c r="D914" s="36" t="s">
        <v>526</v>
      </c>
      <c r="E914" s="5" t="s">
        <v>527</v>
      </c>
      <c r="F914" s="73" t="s">
        <v>1887</v>
      </c>
      <c r="G914" s="7" t="s">
        <v>1798</v>
      </c>
      <c r="I914" s="43"/>
      <c r="J914" s="148"/>
      <c r="K914" s="159"/>
      <c r="L914" s="55" t="s">
        <v>1977</v>
      </c>
      <c r="M914" s="164"/>
      <c r="N914" s="189"/>
    </row>
    <row r="915" spans="2:14" ht="19.5" customHeight="1" x14ac:dyDescent="0.35">
      <c r="B915" s="68">
        <f t="shared" si="38"/>
        <v>847</v>
      </c>
      <c r="C915" s="10" t="s">
        <v>323</v>
      </c>
      <c r="D915" s="36" t="s">
        <v>297</v>
      </c>
      <c r="E915" s="5" t="s">
        <v>528</v>
      </c>
      <c r="F915" s="73" t="s">
        <v>1887</v>
      </c>
      <c r="G915" s="7" t="s">
        <v>1799</v>
      </c>
      <c r="I915" s="43"/>
      <c r="J915" s="148"/>
      <c r="K915" s="159"/>
      <c r="L915" s="55" t="s">
        <v>1977</v>
      </c>
      <c r="M915" s="164" t="s">
        <v>1977</v>
      </c>
      <c r="N915" s="189" t="s">
        <v>1977</v>
      </c>
    </row>
    <row r="916" spans="2:14" ht="32.25" customHeight="1" x14ac:dyDescent="0.35">
      <c r="B916" s="68">
        <f t="shared" si="38"/>
        <v>848</v>
      </c>
      <c r="C916" s="11" t="s">
        <v>1802</v>
      </c>
      <c r="D916" s="52" t="s">
        <v>1801</v>
      </c>
      <c r="E916" s="8" t="s">
        <v>1800</v>
      </c>
      <c r="F916" s="64" t="s">
        <v>2295</v>
      </c>
      <c r="G916" s="9" t="s">
        <v>1803</v>
      </c>
      <c r="I916" s="43"/>
      <c r="J916" s="148"/>
      <c r="K916" s="159"/>
      <c r="L916" s="55" t="s">
        <v>1977</v>
      </c>
      <c r="M916" s="164"/>
      <c r="N916" s="189"/>
    </row>
    <row r="917" spans="2:14" ht="19.5" customHeight="1" x14ac:dyDescent="0.35">
      <c r="B917" s="68">
        <f t="shared" si="38"/>
        <v>849</v>
      </c>
      <c r="C917" s="10" t="s">
        <v>2271</v>
      </c>
      <c r="D917" s="36" t="s">
        <v>1804</v>
      </c>
      <c r="E917" s="5" t="s">
        <v>529</v>
      </c>
      <c r="F917" s="73" t="s">
        <v>1887</v>
      </c>
      <c r="G917" s="7" t="s">
        <v>530</v>
      </c>
      <c r="I917" s="43"/>
      <c r="J917" s="148"/>
      <c r="K917" s="159"/>
      <c r="L917" s="55" t="s">
        <v>1977</v>
      </c>
      <c r="M917" s="164" t="s">
        <v>1977</v>
      </c>
      <c r="N917" s="189" t="s">
        <v>1977</v>
      </c>
    </row>
    <row r="918" spans="2:14" ht="19.5" customHeight="1" x14ac:dyDescent="0.35">
      <c r="B918" s="68">
        <f t="shared" si="38"/>
        <v>850</v>
      </c>
      <c r="C918" s="10" t="s">
        <v>1777</v>
      </c>
      <c r="D918" s="36" t="s">
        <v>531</v>
      </c>
      <c r="E918" s="5" t="s">
        <v>532</v>
      </c>
      <c r="F918" s="73" t="s">
        <v>1887</v>
      </c>
      <c r="G918" s="7" t="s">
        <v>1805</v>
      </c>
      <c r="I918" s="43"/>
      <c r="J918" s="148"/>
      <c r="K918" s="159"/>
      <c r="L918" s="55" t="s">
        <v>1977</v>
      </c>
      <c r="M918" s="164"/>
      <c r="N918" s="189"/>
    </row>
    <row r="919" spans="2:14" ht="19.5" customHeight="1" x14ac:dyDescent="0.35">
      <c r="B919" s="68">
        <f t="shared" si="38"/>
        <v>851</v>
      </c>
      <c r="C919" s="10" t="s">
        <v>1776</v>
      </c>
      <c r="D919" s="36" t="s">
        <v>2443</v>
      </c>
      <c r="E919" s="5" t="s">
        <v>2444</v>
      </c>
      <c r="F919" s="73" t="s">
        <v>1887</v>
      </c>
      <c r="G919" s="7" t="s">
        <v>2443</v>
      </c>
      <c r="I919" s="43"/>
      <c r="J919" s="148"/>
      <c r="K919" s="159"/>
      <c r="L919" s="55" t="s">
        <v>1977</v>
      </c>
      <c r="M919" s="164"/>
      <c r="N919" s="189"/>
    </row>
    <row r="920" spans="2:14" ht="19.5" customHeight="1" x14ac:dyDescent="0.35">
      <c r="B920" s="68">
        <f t="shared" si="38"/>
        <v>852</v>
      </c>
      <c r="C920" s="10" t="s">
        <v>1776</v>
      </c>
      <c r="D920" s="36" t="s">
        <v>533</v>
      </c>
      <c r="E920" s="219" t="s">
        <v>2341</v>
      </c>
      <c r="F920" s="73" t="s">
        <v>1887</v>
      </c>
      <c r="G920" s="7" t="s">
        <v>534</v>
      </c>
      <c r="I920" s="43"/>
      <c r="J920" s="148"/>
      <c r="K920" s="159"/>
      <c r="L920" s="55" t="s">
        <v>1977</v>
      </c>
      <c r="M920" s="164" t="s">
        <v>1977</v>
      </c>
      <c r="N920" s="189"/>
    </row>
    <row r="921" spans="2:14" ht="19.5" customHeight="1" x14ac:dyDescent="0.35">
      <c r="B921" s="68">
        <f t="shared" si="38"/>
        <v>853</v>
      </c>
      <c r="C921" s="10" t="s">
        <v>1778</v>
      </c>
      <c r="D921" s="36" t="s">
        <v>535</v>
      </c>
      <c r="E921" s="5" t="s">
        <v>536</v>
      </c>
      <c r="F921" s="73" t="s">
        <v>1887</v>
      </c>
      <c r="G921" s="7" t="s">
        <v>1806</v>
      </c>
      <c r="I921" s="43"/>
      <c r="J921" s="148"/>
      <c r="K921" s="159"/>
      <c r="L921" s="55" t="s">
        <v>1977</v>
      </c>
      <c r="M921" s="164"/>
      <c r="N921" s="189"/>
    </row>
    <row r="922" spans="2:14" ht="19.5" customHeight="1" x14ac:dyDescent="0.35">
      <c r="B922" s="68">
        <f t="shared" si="38"/>
        <v>854</v>
      </c>
      <c r="C922" s="10" t="s">
        <v>2259</v>
      </c>
      <c r="D922" s="36" t="s">
        <v>537</v>
      </c>
      <c r="E922" s="5" t="s">
        <v>538</v>
      </c>
      <c r="F922" s="73" t="s">
        <v>1887</v>
      </c>
      <c r="G922" s="7" t="s">
        <v>1807</v>
      </c>
      <c r="I922" s="43"/>
      <c r="J922" s="148"/>
      <c r="K922" s="159"/>
      <c r="L922" s="55" t="s">
        <v>1977</v>
      </c>
      <c r="M922" s="164"/>
      <c r="N922" s="189"/>
    </row>
    <row r="923" spans="2:14" ht="19.5" customHeight="1" x14ac:dyDescent="0.35">
      <c r="B923" s="68">
        <f t="shared" si="38"/>
        <v>855</v>
      </c>
      <c r="C923" s="10" t="s">
        <v>1776</v>
      </c>
      <c r="D923" s="36" t="s">
        <v>539</v>
      </c>
      <c r="E923" s="219" t="s">
        <v>2341</v>
      </c>
      <c r="F923" s="73" t="s">
        <v>1887</v>
      </c>
      <c r="G923" s="7" t="s">
        <v>540</v>
      </c>
      <c r="I923" s="43"/>
      <c r="J923" s="148"/>
      <c r="K923" s="159"/>
      <c r="L923" s="55" t="s">
        <v>1977</v>
      </c>
      <c r="M923" s="164" t="s">
        <v>1977</v>
      </c>
      <c r="N923" s="189"/>
    </row>
    <row r="924" spans="2:14" ht="19.5" customHeight="1" x14ac:dyDescent="0.35">
      <c r="B924" s="68">
        <f t="shared" si="38"/>
        <v>856</v>
      </c>
      <c r="C924" s="10" t="s">
        <v>1948</v>
      </c>
      <c r="D924" s="36" t="s">
        <v>1930</v>
      </c>
      <c r="E924" s="5" t="s">
        <v>2314</v>
      </c>
      <c r="F924" s="73" t="s">
        <v>1887</v>
      </c>
      <c r="G924" s="7" t="s">
        <v>541</v>
      </c>
      <c r="I924" s="43"/>
      <c r="J924" s="148"/>
      <c r="K924" s="159"/>
      <c r="L924" s="55" t="s">
        <v>1977</v>
      </c>
      <c r="M924" s="164"/>
      <c r="N924" s="189"/>
    </row>
    <row r="925" spans="2:14" ht="19.5" customHeight="1" x14ac:dyDescent="0.35">
      <c r="B925" s="68">
        <f t="shared" si="38"/>
        <v>857</v>
      </c>
      <c r="C925" s="10" t="s">
        <v>1776</v>
      </c>
      <c r="D925" s="36" t="s">
        <v>542</v>
      </c>
      <c r="E925" s="219" t="s">
        <v>2341</v>
      </c>
      <c r="F925" s="73" t="s">
        <v>1887</v>
      </c>
      <c r="G925" s="7" t="s">
        <v>1808</v>
      </c>
      <c r="I925" s="43"/>
      <c r="J925" s="148"/>
      <c r="K925" s="159"/>
      <c r="L925" s="55" t="s">
        <v>1977</v>
      </c>
      <c r="M925" s="164" t="s">
        <v>1977</v>
      </c>
      <c r="N925" s="189" t="s">
        <v>1977</v>
      </c>
    </row>
    <row r="926" spans="2:14" ht="32.25" customHeight="1" x14ac:dyDescent="0.35">
      <c r="B926" s="68">
        <f t="shared" si="38"/>
        <v>858</v>
      </c>
      <c r="C926" s="11" t="s">
        <v>1811</v>
      </c>
      <c r="D926" s="52" t="s">
        <v>1810</v>
      </c>
      <c r="E926" s="8" t="s">
        <v>1809</v>
      </c>
      <c r="F926" s="73" t="s">
        <v>1887</v>
      </c>
      <c r="G926" s="9" t="s">
        <v>1812</v>
      </c>
      <c r="I926" s="43"/>
      <c r="J926" s="148"/>
      <c r="K926" s="159"/>
      <c r="L926" s="55" t="s">
        <v>1977</v>
      </c>
      <c r="M926" s="164" t="s">
        <v>1977</v>
      </c>
      <c r="N926" s="189"/>
    </row>
    <row r="927" spans="2:14" ht="19.5" customHeight="1" x14ac:dyDescent="0.35">
      <c r="B927" s="68">
        <f t="shared" si="38"/>
        <v>859</v>
      </c>
      <c r="C927" s="10" t="s">
        <v>263</v>
      </c>
      <c r="D927" s="36" t="s">
        <v>1687</v>
      </c>
      <c r="E927" s="5" t="s">
        <v>1813</v>
      </c>
      <c r="F927" s="73" t="s">
        <v>1887</v>
      </c>
      <c r="G927" s="7" t="s">
        <v>1749</v>
      </c>
      <c r="I927" s="43"/>
      <c r="J927" s="148"/>
      <c r="K927" s="159"/>
      <c r="L927" s="55" t="s">
        <v>1977</v>
      </c>
      <c r="M927" s="164" t="s">
        <v>1977</v>
      </c>
      <c r="N927" s="189" t="s">
        <v>1977</v>
      </c>
    </row>
    <row r="928" spans="2:14" ht="19.5" customHeight="1" x14ac:dyDescent="0.35">
      <c r="B928" s="68">
        <f t="shared" si="38"/>
        <v>860</v>
      </c>
      <c r="C928" s="10" t="s">
        <v>1773</v>
      </c>
      <c r="D928" s="36" t="s">
        <v>1750</v>
      </c>
      <c r="E928" s="5" t="s">
        <v>1751</v>
      </c>
      <c r="F928" s="73" t="s">
        <v>1887</v>
      </c>
      <c r="G928" s="7" t="s">
        <v>1814</v>
      </c>
      <c r="I928" s="43"/>
      <c r="J928" s="148"/>
      <c r="K928" s="159"/>
      <c r="L928" s="55" t="s">
        <v>1977</v>
      </c>
      <c r="M928" s="164" t="s">
        <v>1977</v>
      </c>
      <c r="N928" s="189" t="s">
        <v>1977</v>
      </c>
    </row>
    <row r="929" spans="1:14" ht="19.5" customHeight="1" x14ac:dyDescent="0.35">
      <c r="B929" s="68">
        <f t="shared" si="38"/>
        <v>861</v>
      </c>
      <c r="C929" s="10" t="s">
        <v>1630</v>
      </c>
      <c r="D929" s="36" t="s">
        <v>1752</v>
      </c>
      <c r="E929" s="5" t="s">
        <v>1753</v>
      </c>
      <c r="F929" s="73" t="s">
        <v>1887</v>
      </c>
      <c r="G929" s="7" t="s">
        <v>1754</v>
      </c>
      <c r="I929" s="43"/>
      <c r="J929" s="148"/>
      <c r="K929" s="159"/>
      <c r="L929" s="55" t="s">
        <v>1977</v>
      </c>
      <c r="M929" s="164" t="s">
        <v>1977</v>
      </c>
      <c r="N929" s="189" t="s">
        <v>1977</v>
      </c>
    </row>
    <row r="930" spans="1:14" ht="19.5" customHeight="1" x14ac:dyDescent="0.35">
      <c r="B930" s="68">
        <f t="shared" si="38"/>
        <v>862</v>
      </c>
      <c r="C930" s="10" t="s">
        <v>1947</v>
      </c>
      <c r="D930" s="36" t="s">
        <v>1755</v>
      </c>
      <c r="E930" s="5" t="s">
        <v>1756</v>
      </c>
      <c r="F930" s="73" t="s">
        <v>1887</v>
      </c>
      <c r="G930" s="7" t="s">
        <v>1757</v>
      </c>
      <c r="I930" s="43"/>
      <c r="J930" s="148"/>
      <c r="K930" s="159"/>
      <c r="L930" s="55" t="s">
        <v>1977</v>
      </c>
      <c r="M930" s="164"/>
      <c r="N930" s="189"/>
    </row>
    <row r="931" spans="1:14" ht="19.5" customHeight="1" x14ac:dyDescent="0.35">
      <c r="B931" s="68">
        <f t="shared" si="38"/>
        <v>863</v>
      </c>
      <c r="C931" s="10" t="s">
        <v>1541</v>
      </c>
      <c r="D931" s="36" t="s">
        <v>1758</v>
      </c>
      <c r="E931" s="5" t="s">
        <v>1759</v>
      </c>
      <c r="F931" s="73" t="s">
        <v>1887</v>
      </c>
      <c r="G931" s="7" t="s">
        <v>1815</v>
      </c>
      <c r="I931" s="43"/>
      <c r="J931" s="148"/>
      <c r="K931" s="159"/>
      <c r="L931" s="55" t="s">
        <v>1977</v>
      </c>
      <c r="M931" s="164" t="s">
        <v>1977</v>
      </c>
      <c r="N931" s="189" t="s">
        <v>1977</v>
      </c>
    </row>
    <row r="932" spans="1:14" ht="19.5" customHeight="1" x14ac:dyDescent="0.35">
      <c r="B932" s="68">
        <f t="shared" si="38"/>
        <v>864</v>
      </c>
      <c r="C932" s="10" t="s">
        <v>1780</v>
      </c>
      <c r="D932" s="36" t="s">
        <v>1760</v>
      </c>
      <c r="E932" s="5" t="s">
        <v>570</v>
      </c>
      <c r="F932" s="73" t="s">
        <v>1887</v>
      </c>
      <c r="G932" s="7" t="s">
        <v>1761</v>
      </c>
      <c r="I932" s="43"/>
      <c r="J932" s="148"/>
      <c r="K932" s="159"/>
      <c r="L932" s="55" t="s">
        <v>1977</v>
      </c>
      <c r="M932" s="164" t="s">
        <v>1977</v>
      </c>
      <c r="N932" s="189"/>
    </row>
    <row r="933" spans="1:14" ht="19.5" customHeight="1" x14ac:dyDescent="0.35">
      <c r="B933" s="68">
        <f t="shared" si="38"/>
        <v>865</v>
      </c>
      <c r="C933" s="10" t="s">
        <v>1773</v>
      </c>
      <c r="D933" s="36" t="s">
        <v>1762</v>
      </c>
      <c r="E933" s="5" t="s">
        <v>1763</v>
      </c>
      <c r="F933" s="73" t="s">
        <v>1887</v>
      </c>
      <c r="G933" s="7" t="s">
        <v>1816</v>
      </c>
      <c r="I933" s="43"/>
      <c r="J933" s="148"/>
      <c r="K933" s="159"/>
      <c r="L933" s="55" t="s">
        <v>1977</v>
      </c>
      <c r="M933" s="164"/>
      <c r="N933" s="189"/>
    </row>
    <row r="934" spans="1:14" ht="19.5" customHeight="1" x14ac:dyDescent="0.35">
      <c r="B934" s="68">
        <f t="shared" si="38"/>
        <v>866</v>
      </c>
      <c r="C934" s="10" t="s">
        <v>1781</v>
      </c>
      <c r="D934" s="36" t="s">
        <v>1764</v>
      </c>
      <c r="E934" s="5" t="s">
        <v>1765</v>
      </c>
      <c r="F934" s="73" t="s">
        <v>1887</v>
      </c>
      <c r="G934" s="7" t="s">
        <v>1766</v>
      </c>
      <c r="I934" s="43"/>
      <c r="J934" s="148"/>
      <c r="K934" s="159"/>
      <c r="L934" s="55" t="s">
        <v>1977</v>
      </c>
      <c r="M934" s="164"/>
      <c r="N934" s="189"/>
    </row>
    <row r="935" spans="1:14" ht="19.5" customHeight="1" x14ac:dyDescent="0.35">
      <c r="B935" s="68">
        <f t="shared" si="38"/>
        <v>867</v>
      </c>
      <c r="C935" s="10" t="s">
        <v>1777</v>
      </c>
      <c r="D935" s="36" t="s">
        <v>1767</v>
      </c>
      <c r="E935" s="5" t="s">
        <v>1768</v>
      </c>
      <c r="F935" s="73" t="s">
        <v>1887</v>
      </c>
      <c r="G935" s="7" t="s">
        <v>1817</v>
      </c>
      <c r="I935" s="43"/>
      <c r="J935" s="148"/>
      <c r="K935" s="159"/>
      <c r="L935" s="55" t="s">
        <v>1977</v>
      </c>
      <c r="M935" s="164" t="s">
        <v>1977</v>
      </c>
      <c r="N935" s="189"/>
    </row>
    <row r="936" spans="1:14" ht="19.5" customHeight="1" x14ac:dyDescent="0.35">
      <c r="B936" s="68">
        <f t="shared" si="38"/>
        <v>868</v>
      </c>
      <c r="C936" s="10" t="s">
        <v>1772</v>
      </c>
      <c r="D936" s="36" t="s">
        <v>1769</v>
      </c>
      <c r="E936" s="5" t="s">
        <v>1770</v>
      </c>
      <c r="F936" s="73" t="s">
        <v>1887</v>
      </c>
      <c r="G936" s="7" t="s">
        <v>1818</v>
      </c>
      <c r="I936" s="43"/>
      <c r="J936" s="148"/>
      <c r="K936" s="159"/>
      <c r="L936" s="55" t="s">
        <v>1977</v>
      </c>
      <c r="M936" s="164" t="s">
        <v>1977</v>
      </c>
      <c r="N936" s="189"/>
    </row>
    <row r="937" spans="1:14" ht="19.5" customHeight="1" thickBot="1" x14ac:dyDescent="0.4">
      <c r="B937" s="68">
        <f t="shared" si="38"/>
        <v>869</v>
      </c>
      <c r="C937" s="10" t="s">
        <v>1772</v>
      </c>
      <c r="D937" s="36" t="s">
        <v>1771</v>
      </c>
      <c r="E937" s="5" t="s">
        <v>1934</v>
      </c>
      <c r="F937" s="73" t="s">
        <v>1887</v>
      </c>
      <c r="G937" s="7" t="s">
        <v>1819</v>
      </c>
      <c r="I937" s="43"/>
      <c r="J937" s="148"/>
      <c r="K937" s="159"/>
      <c r="L937" s="55" t="s">
        <v>1977</v>
      </c>
      <c r="M937" s="164"/>
      <c r="N937" s="189"/>
    </row>
    <row r="938" spans="1:14" ht="19.5" customHeight="1" thickBot="1" x14ac:dyDescent="0.4">
      <c r="A938" s="204"/>
      <c r="B938" s="69"/>
      <c r="C938" s="12" t="s">
        <v>1779</v>
      </c>
      <c r="D938" s="13"/>
      <c r="E938" s="13"/>
      <c r="F938" s="13"/>
      <c r="G938" s="14"/>
      <c r="I938" s="193" t="s">
        <v>1977</v>
      </c>
      <c r="J938" s="194" t="s">
        <v>1977</v>
      </c>
      <c r="K938" s="195" t="s">
        <v>1977</v>
      </c>
      <c r="L938" s="193" t="s">
        <v>1977</v>
      </c>
      <c r="M938" s="194" t="s">
        <v>1977</v>
      </c>
      <c r="N938" s="195" t="s">
        <v>1977</v>
      </c>
    </row>
  </sheetData>
  <autoFilter ref="I1:N938" xr:uid="{00000000-0009-0000-0000-000000000000}"/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AX21"/>
  <sheetViews>
    <sheetView showGridLines="0" workbookViewId="0">
      <selection activeCell="BA13" sqref="BA13"/>
    </sheetView>
  </sheetViews>
  <sheetFormatPr baseColWidth="10" defaultColWidth="11.453125" defaultRowHeight="14" x14ac:dyDescent="0.3"/>
  <cols>
    <col min="1" max="1" width="3.1796875" style="82" customWidth="1"/>
    <col min="2" max="2" width="59.54296875" style="82" bestFit="1" customWidth="1"/>
    <col min="3" max="3" width="1.54296875" style="82" customWidth="1"/>
    <col min="4" max="9" width="8.453125" style="82" bestFit="1" customWidth="1"/>
    <col min="10" max="10" width="1.54296875" style="82" customWidth="1"/>
    <col min="11" max="16" width="9.26953125" style="82" customWidth="1"/>
    <col min="17" max="17" width="0.54296875" style="82" customWidth="1"/>
    <col min="18" max="23" width="7.453125" style="82" hidden="1" customWidth="1"/>
    <col min="24" max="24" width="1.1796875" style="82" hidden="1" customWidth="1"/>
    <col min="25" max="30" width="7.453125" style="82" hidden="1" customWidth="1"/>
    <col min="31" max="31" width="0.54296875" style="82" customWidth="1"/>
    <col min="32" max="37" width="6.1796875" style="82" hidden="1" customWidth="1"/>
    <col min="38" max="38" width="1" style="82" hidden="1" customWidth="1"/>
    <col min="39" max="43" width="8.26953125" style="82" hidden="1" customWidth="1"/>
    <col min="44" max="44" width="1" style="82" customWidth="1"/>
    <col min="45" max="50" width="5" style="82" hidden="1" customWidth="1"/>
    <col min="51" max="16384" width="11.453125" style="82"/>
  </cols>
  <sheetData>
    <row r="1" spans="2:50" ht="14.5" thickBot="1" x14ac:dyDescent="0.35"/>
    <row r="2" spans="2:50" ht="26.5" customHeight="1" thickBot="1" x14ac:dyDescent="0.35">
      <c r="B2" s="95" t="s">
        <v>746</v>
      </c>
      <c r="D2" s="255" t="s">
        <v>2566</v>
      </c>
      <c r="E2" s="256"/>
      <c r="F2" s="257"/>
      <c r="G2" s="258" t="s">
        <v>2570</v>
      </c>
      <c r="H2" s="259"/>
      <c r="I2" s="260"/>
      <c r="K2" s="255" t="s">
        <v>2566</v>
      </c>
      <c r="L2" s="256"/>
      <c r="M2" s="257"/>
      <c r="N2" s="258" t="s">
        <v>2570</v>
      </c>
      <c r="O2" s="259"/>
      <c r="P2" s="260"/>
      <c r="R2" s="47"/>
      <c r="S2" s="58" t="s">
        <v>24</v>
      </c>
      <c r="T2" s="48"/>
      <c r="U2" s="47"/>
      <c r="V2" s="58" t="s">
        <v>28</v>
      </c>
      <c r="W2" s="48"/>
      <c r="Y2" s="47"/>
      <c r="Z2" s="58" t="s">
        <v>24</v>
      </c>
      <c r="AA2" s="48"/>
      <c r="AB2" s="47"/>
      <c r="AC2" s="58" t="s">
        <v>28</v>
      </c>
      <c r="AD2" s="48"/>
      <c r="AS2" s="47"/>
      <c r="AT2" s="58" t="s">
        <v>24</v>
      </c>
      <c r="AU2" s="48"/>
      <c r="AV2" s="47"/>
      <c r="AW2" s="58" t="s">
        <v>28</v>
      </c>
      <c r="AX2" s="48"/>
    </row>
    <row r="3" spans="2:50" ht="14.5" thickBot="1" x14ac:dyDescent="0.35">
      <c r="B3" s="94"/>
      <c r="D3" s="49" t="s">
        <v>2567</v>
      </c>
      <c r="E3" s="50" t="s">
        <v>2568</v>
      </c>
      <c r="F3" s="51" t="s">
        <v>2569</v>
      </c>
      <c r="G3" s="49" t="s">
        <v>2567</v>
      </c>
      <c r="H3" s="50" t="s">
        <v>2568</v>
      </c>
      <c r="I3" s="51" t="s">
        <v>2569</v>
      </c>
      <c r="K3" s="49" t="s">
        <v>2567</v>
      </c>
      <c r="L3" s="50" t="s">
        <v>2568</v>
      </c>
      <c r="M3" s="51" t="s">
        <v>2569</v>
      </c>
      <c r="N3" s="49" t="s">
        <v>2567</v>
      </c>
      <c r="O3" s="50" t="s">
        <v>2568</v>
      </c>
      <c r="P3" s="51" t="s">
        <v>2569</v>
      </c>
      <c r="R3" s="49" t="s">
        <v>25</v>
      </c>
      <c r="S3" s="50" t="s">
        <v>26</v>
      </c>
      <c r="T3" s="51" t="s">
        <v>27</v>
      </c>
      <c r="U3" s="49" t="s">
        <v>25</v>
      </c>
      <c r="V3" s="50" t="s">
        <v>26</v>
      </c>
      <c r="W3" s="51" t="s">
        <v>27</v>
      </c>
      <c r="Y3" s="49" t="s">
        <v>25</v>
      </c>
      <c r="Z3" s="50" t="s">
        <v>26</v>
      </c>
      <c r="AA3" s="51" t="s">
        <v>27</v>
      </c>
      <c r="AB3" s="49" t="s">
        <v>25</v>
      </c>
      <c r="AC3" s="50" t="s">
        <v>26</v>
      </c>
      <c r="AD3" s="51" t="s">
        <v>27</v>
      </c>
      <c r="AS3" s="49" t="s">
        <v>25</v>
      </c>
      <c r="AT3" s="50" t="s">
        <v>26</v>
      </c>
      <c r="AU3" s="51" t="s">
        <v>27</v>
      </c>
      <c r="AV3" s="49" t="s">
        <v>25</v>
      </c>
      <c r="AW3" s="50" t="s">
        <v>26</v>
      </c>
      <c r="AX3" s="51" t="s">
        <v>27</v>
      </c>
    </row>
    <row r="4" spans="2:50" ht="14.5" thickBot="1" x14ac:dyDescent="0.35">
      <c r="B4" s="24" t="s">
        <v>1229</v>
      </c>
      <c r="D4" s="235">
        <f>AP3_arb</f>
        <v>120</v>
      </c>
      <c r="E4" s="236">
        <f>AP4_arb</f>
        <v>60</v>
      </c>
      <c r="F4" s="237">
        <f>AP5_arb</f>
        <v>40</v>
      </c>
      <c r="G4" s="235">
        <f>PH3_arb</f>
        <v>66</v>
      </c>
      <c r="H4" s="236">
        <f>PH4_arb</f>
        <v>33</v>
      </c>
      <c r="I4" s="237">
        <f>PH5_arb</f>
        <v>22</v>
      </c>
      <c r="K4" s="226">
        <f>$D4/$D$20</f>
        <v>0.2</v>
      </c>
      <c r="L4" s="227">
        <f>$E4/$E$20</f>
        <v>0.2</v>
      </c>
      <c r="M4" s="228">
        <f>$F4/$F$20</f>
        <v>0.2</v>
      </c>
      <c r="N4" s="226">
        <f>$G4/$G$20</f>
        <v>0.11</v>
      </c>
      <c r="O4" s="227">
        <f>$H4/$H$20</f>
        <v>0.11</v>
      </c>
      <c r="P4" s="228">
        <f>$I4/$I$20</f>
        <v>0.11</v>
      </c>
      <c r="R4" s="83">
        <f>AP3_arb</f>
        <v>120</v>
      </c>
      <c r="S4" s="84">
        <f>AP4_arb</f>
        <v>60</v>
      </c>
      <c r="T4" s="85">
        <f>AP5_arb</f>
        <v>40</v>
      </c>
      <c r="U4" s="83">
        <f>PH3_arb</f>
        <v>66</v>
      </c>
      <c r="V4" s="84">
        <f>PH4_arb</f>
        <v>33</v>
      </c>
      <c r="W4" s="85">
        <f>PH5_arb</f>
        <v>22</v>
      </c>
      <c r="Y4" s="115">
        <f>$D4/$D$20</f>
        <v>0.2</v>
      </c>
      <c r="Z4" s="116">
        <f>$E4/$E$20</f>
        <v>0.2</v>
      </c>
      <c r="AA4" s="117">
        <f>$F4/$F$20</f>
        <v>0.2</v>
      </c>
      <c r="AB4" s="112">
        <f>$G4/$G$20</f>
        <v>0.11</v>
      </c>
      <c r="AC4" s="113">
        <f>$H4/$H$20</f>
        <v>0.11</v>
      </c>
      <c r="AD4" s="114">
        <f>$I4/$I$20</f>
        <v>0.11</v>
      </c>
      <c r="AF4" s="121">
        <v>20</v>
      </c>
      <c r="AG4" s="121">
        <v>20</v>
      </c>
      <c r="AH4" s="121">
        <v>20</v>
      </c>
      <c r="AI4" s="121">
        <v>11</v>
      </c>
      <c r="AJ4" s="121">
        <v>11</v>
      </c>
      <c r="AK4" s="121">
        <v>11</v>
      </c>
      <c r="AM4" s="124">
        <f t="shared" ref="AM4:AM19" si="0">AF4/100*$R$20</f>
        <v>120</v>
      </c>
      <c r="AN4" s="124">
        <f t="shared" ref="AN4:AN19" si="1">AG4/100*$S$20</f>
        <v>60</v>
      </c>
      <c r="AO4" s="124">
        <f t="shared" ref="AO4:AO19" si="2">AH4/100*$T$20</f>
        <v>40</v>
      </c>
      <c r="AP4" s="124">
        <f t="shared" ref="AP4:AP19" si="3">AI4/100*$U$20</f>
        <v>66</v>
      </c>
      <c r="AQ4" s="125">
        <f t="shared" ref="AQ4:AQ19" si="4">AJ4/100*$V$20</f>
        <v>33</v>
      </c>
      <c r="AR4" s="124">
        <f t="shared" ref="AR4:AR19" si="5">AK4/100*$W$20</f>
        <v>22</v>
      </c>
      <c r="AS4" s="130">
        <f t="shared" ref="AS4:AX4" si="6">AM4-R4</f>
        <v>0</v>
      </c>
      <c r="AT4" s="131">
        <f t="shared" si="6"/>
        <v>0</v>
      </c>
      <c r="AU4" s="132">
        <f t="shared" si="6"/>
        <v>0</v>
      </c>
      <c r="AV4" s="130">
        <f t="shared" si="6"/>
        <v>0</v>
      </c>
      <c r="AW4" s="131">
        <f t="shared" si="6"/>
        <v>0</v>
      </c>
      <c r="AX4" s="132">
        <f t="shared" si="6"/>
        <v>0</v>
      </c>
    </row>
    <row r="5" spans="2:50" ht="14.5" thickBot="1" x14ac:dyDescent="0.35">
      <c r="B5" s="24" t="s">
        <v>1003</v>
      </c>
      <c r="D5" s="238">
        <f>AP3_con</f>
        <v>48</v>
      </c>
      <c r="E5" s="239">
        <f>AP4_con</f>
        <v>24</v>
      </c>
      <c r="F5" s="240">
        <f>AP5_con</f>
        <v>16</v>
      </c>
      <c r="G5" s="238">
        <f>PH3_con</f>
        <v>30</v>
      </c>
      <c r="H5" s="239">
        <f>PH4_con</f>
        <v>15</v>
      </c>
      <c r="I5" s="240">
        <f>PH5_con</f>
        <v>10</v>
      </c>
      <c r="K5" s="229">
        <f t="shared" ref="K5:K19" si="7">$D5/$D$20</f>
        <v>0.08</v>
      </c>
      <c r="L5" s="230">
        <f t="shared" ref="L5:L19" si="8">$E5/$E$20</f>
        <v>0.08</v>
      </c>
      <c r="M5" s="231">
        <f t="shared" ref="M5:M19" si="9">$F5/$F$20</f>
        <v>0.08</v>
      </c>
      <c r="N5" s="229">
        <f t="shared" ref="N5:N19" si="10">$G5/$G$20</f>
        <v>0.05</v>
      </c>
      <c r="O5" s="230">
        <f t="shared" ref="O5:O19" si="11">$H5/$H$20</f>
        <v>0.05</v>
      </c>
      <c r="P5" s="231">
        <f t="shared" ref="P5:P19" si="12">$I5/$I$20</f>
        <v>0.05</v>
      </c>
      <c r="R5" s="86">
        <f>AP3_con</f>
        <v>48</v>
      </c>
      <c r="S5" s="87">
        <f>AP4_con</f>
        <v>24</v>
      </c>
      <c r="T5" s="88">
        <f>AP5_con</f>
        <v>16</v>
      </c>
      <c r="U5" s="86">
        <f>PH3_con</f>
        <v>30</v>
      </c>
      <c r="V5" s="87">
        <f>PH4_con</f>
        <v>15</v>
      </c>
      <c r="W5" s="88">
        <f>PH5_con</f>
        <v>10</v>
      </c>
      <c r="Y5" s="106">
        <f t="shared" ref="Y5:Y19" si="13">$D5/$D$20</f>
        <v>0.08</v>
      </c>
      <c r="Z5" s="107">
        <f t="shared" ref="Z5:Z19" si="14">$E5/$E$20</f>
        <v>0.08</v>
      </c>
      <c r="AA5" s="108">
        <f t="shared" ref="AA5:AA19" si="15">$F5/$F$20</f>
        <v>0.08</v>
      </c>
      <c r="AB5" s="103">
        <f t="shared" ref="AB5:AB19" si="16">$G5/$G$20</f>
        <v>0.05</v>
      </c>
      <c r="AC5" s="104">
        <f t="shared" ref="AC5:AC19" si="17">$H5/$H$20</f>
        <v>0.05</v>
      </c>
      <c r="AD5" s="105">
        <f t="shared" ref="AD5:AD19" si="18">$I5/$I$20</f>
        <v>0.05</v>
      </c>
      <c r="AF5" s="121">
        <v>8</v>
      </c>
      <c r="AG5" s="121">
        <v>8</v>
      </c>
      <c r="AH5" s="121">
        <v>8</v>
      </c>
      <c r="AI5" s="121">
        <v>5</v>
      </c>
      <c r="AJ5" s="121">
        <v>5</v>
      </c>
      <c r="AK5" s="121">
        <v>5</v>
      </c>
      <c r="AM5" s="124">
        <f t="shared" si="0"/>
        <v>48</v>
      </c>
      <c r="AN5" s="124">
        <f t="shared" si="1"/>
        <v>24</v>
      </c>
      <c r="AO5" s="124">
        <f t="shared" si="2"/>
        <v>16</v>
      </c>
      <c r="AP5" s="124">
        <f t="shared" si="3"/>
        <v>30</v>
      </c>
      <c r="AQ5" s="124">
        <f t="shared" si="4"/>
        <v>15</v>
      </c>
      <c r="AR5" s="124">
        <f t="shared" si="5"/>
        <v>10</v>
      </c>
      <c r="AS5" s="133">
        <f t="shared" ref="AS5:AS19" si="19">AM5-R5</f>
        <v>0</v>
      </c>
      <c r="AT5" s="134">
        <f t="shared" ref="AT5:AT19" si="20">AN5-S5</f>
        <v>0</v>
      </c>
      <c r="AU5" s="135">
        <f t="shared" ref="AU5:AU19" si="21">AO5-T5</f>
        <v>0</v>
      </c>
      <c r="AV5" s="133">
        <f t="shared" ref="AV5:AV19" si="22">AP5-U5</f>
        <v>0</v>
      </c>
      <c r="AW5" s="134">
        <f t="shared" ref="AW5:AW19" si="23">AQ5-V5</f>
        <v>0</v>
      </c>
      <c r="AX5" s="135">
        <f t="shared" ref="AX5:AX19" si="24">AR5-W5</f>
        <v>0</v>
      </c>
    </row>
    <row r="6" spans="2:50" ht="14.5" thickBot="1" x14ac:dyDescent="0.35">
      <c r="B6" s="24" t="s">
        <v>336</v>
      </c>
      <c r="D6" s="238">
        <f>AP3_abu</f>
        <v>240</v>
      </c>
      <c r="E6" s="239">
        <f>AP4_abu</f>
        <v>120</v>
      </c>
      <c r="F6" s="240">
        <f>AP5_abu</f>
        <v>80</v>
      </c>
      <c r="G6" s="238">
        <f>PH3_abu</f>
        <v>126</v>
      </c>
      <c r="H6" s="239">
        <f>PH4_abu</f>
        <v>63</v>
      </c>
      <c r="I6" s="240">
        <f>PH5_abu</f>
        <v>42</v>
      </c>
      <c r="K6" s="229">
        <f t="shared" si="7"/>
        <v>0.4</v>
      </c>
      <c r="L6" s="230">
        <f t="shared" si="8"/>
        <v>0.4</v>
      </c>
      <c r="M6" s="231">
        <f t="shared" si="9"/>
        <v>0.4</v>
      </c>
      <c r="N6" s="229">
        <f t="shared" si="10"/>
        <v>0.21</v>
      </c>
      <c r="O6" s="230">
        <f t="shared" si="11"/>
        <v>0.21</v>
      </c>
      <c r="P6" s="231">
        <f t="shared" si="12"/>
        <v>0.21</v>
      </c>
      <c r="R6" s="86">
        <f>AP3_abu</f>
        <v>240</v>
      </c>
      <c r="S6" s="87">
        <f>AP4_abu</f>
        <v>120</v>
      </c>
      <c r="T6" s="88">
        <f>AP5_abu</f>
        <v>80</v>
      </c>
      <c r="U6" s="86">
        <f>PH3_abu</f>
        <v>126</v>
      </c>
      <c r="V6" s="87">
        <f>PH4_abu</f>
        <v>63</v>
      </c>
      <c r="W6" s="88">
        <f>PH5_abu</f>
        <v>42</v>
      </c>
      <c r="Y6" s="118">
        <f t="shared" si="13"/>
        <v>0.4</v>
      </c>
      <c r="Z6" s="119">
        <f t="shared" si="14"/>
        <v>0.4</v>
      </c>
      <c r="AA6" s="120">
        <f t="shared" si="15"/>
        <v>0.4</v>
      </c>
      <c r="AB6" s="115">
        <f t="shared" si="16"/>
        <v>0.21</v>
      </c>
      <c r="AC6" s="116">
        <f t="shared" si="17"/>
        <v>0.21</v>
      </c>
      <c r="AD6" s="117">
        <f t="shared" si="18"/>
        <v>0.21</v>
      </c>
      <c r="AF6" s="121">
        <v>40</v>
      </c>
      <c r="AG6" s="121">
        <v>40</v>
      </c>
      <c r="AH6" s="121">
        <v>40</v>
      </c>
      <c r="AI6" s="121">
        <v>21</v>
      </c>
      <c r="AJ6" s="121">
        <v>21</v>
      </c>
      <c r="AK6" s="121">
        <v>21</v>
      </c>
      <c r="AM6" s="124">
        <f t="shared" si="0"/>
        <v>240</v>
      </c>
      <c r="AN6" s="125">
        <f t="shared" si="1"/>
        <v>120</v>
      </c>
      <c r="AO6" s="124">
        <f t="shared" si="2"/>
        <v>80</v>
      </c>
      <c r="AP6" s="124">
        <f t="shared" si="3"/>
        <v>126</v>
      </c>
      <c r="AQ6" s="124">
        <f t="shared" si="4"/>
        <v>63</v>
      </c>
      <c r="AR6" s="124">
        <f t="shared" si="5"/>
        <v>42</v>
      </c>
      <c r="AS6" s="133">
        <f t="shared" si="19"/>
        <v>0</v>
      </c>
      <c r="AT6" s="134">
        <f t="shared" si="20"/>
        <v>0</v>
      </c>
      <c r="AU6" s="135">
        <f t="shared" si="21"/>
        <v>0</v>
      </c>
      <c r="AV6" s="133">
        <f t="shared" si="22"/>
        <v>0</v>
      </c>
      <c r="AW6" s="134">
        <f t="shared" si="23"/>
        <v>0</v>
      </c>
      <c r="AX6" s="135">
        <f t="shared" si="24"/>
        <v>0</v>
      </c>
    </row>
    <row r="7" spans="2:50" ht="14.5" thickBot="1" x14ac:dyDescent="0.35">
      <c r="B7" s="24" t="s">
        <v>318</v>
      </c>
      <c r="D7" s="238">
        <f>AP3_pg</f>
        <v>18</v>
      </c>
      <c r="E7" s="239">
        <f>AP4_pg</f>
        <v>9</v>
      </c>
      <c r="F7" s="240">
        <f>AP5_pg</f>
        <v>6</v>
      </c>
      <c r="G7" s="238">
        <f>PH3_pg</f>
        <v>12</v>
      </c>
      <c r="H7" s="239">
        <f>PH4_pg</f>
        <v>6</v>
      </c>
      <c r="I7" s="240">
        <f>PH5_pg</f>
        <v>4</v>
      </c>
      <c r="K7" s="229">
        <f t="shared" si="7"/>
        <v>0.03</v>
      </c>
      <c r="L7" s="230">
        <f t="shared" si="8"/>
        <v>0.03</v>
      </c>
      <c r="M7" s="231">
        <f t="shared" si="9"/>
        <v>0.03</v>
      </c>
      <c r="N7" s="229">
        <f t="shared" si="10"/>
        <v>0.02</v>
      </c>
      <c r="O7" s="230">
        <f t="shared" si="11"/>
        <v>0.02</v>
      </c>
      <c r="P7" s="231">
        <f t="shared" si="12"/>
        <v>0.02</v>
      </c>
      <c r="R7" s="86">
        <f>AP3_pg</f>
        <v>18</v>
      </c>
      <c r="S7" s="87">
        <f>AP4_pg</f>
        <v>9</v>
      </c>
      <c r="T7" s="88">
        <f>AP5_pg</f>
        <v>6</v>
      </c>
      <c r="U7" s="86">
        <f>PH3_pg</f>
        <v>12</v>
      </c>
      <c r="V7" s="87">
        <f>PH4_pg</f>
        <v>6</v>
      </c>
      <c r="W7" s="88">
        <f>PH5_pg</f>
        <v>4</v>
      </c>
      <c r="Y7" s="103">
        <f t="shared" si="13"/>
        <v>0.03</v>
      </c>
      <c r="Z7" s="104">
        <f t="shared" si="14"/>
        <v>0.03</v>
      </c>
      <c r="AA7" s="105">
        <f t="shared" si="15"/>
        <v>0.03</v>
      </c>
      <c r="AB7" s="103">
        <f t="shared" si="16"/>
        <v>0.02</v>
      </c>
      <c r="AC7" s="104">
        <f t="shared" si="17"/>
        <v>0.02</v>
      </c>
      <c r="AD7" s="105">
        <f t="shared" si="18"/>
        <v>0.02</v>
      </c>
      <c r="AF7" s="121">
        <v>3</v>
      </c>
      <c r="AG7" s="121">
        <v>3</v>
      </c>
      <c r="AH7" s="121">
        <v>3</v>
      </c>
      <c r="AI7" s="121">
        <v>2</v>
      </c>
      <c r="AJ7" s="121">
        <v>2</v>
      </c>
      <c r="AK7" s="121">
        <v>2</v>
      </c>
      <c r="AM7" s="124">
        <f t="shared" si="0"/>
        <v>18</v>
      </c>
      <c r="AN7" s="125">
        <f t="shared" si="1"/>
        <v>9</v>
      </c>
      <c r="AO7" s="124">
        <f t="shared" si="2"/>
        <v>6</v>
      </c>
      <c r="AP7" s="124">
        <f t="shared" si="3"/>
        <v>12</v>
      </c>
      <c r="AQ7" s="124">
        <f t="shared" si="4"/>
        <v>6</v>
      </c>
      <c r="AR7" s="124">
        <f t="shared" si="5"/>
        <v>4</v>
      </c>
      <c r="AS7" s="133">
        <f t="shared" si="19"/>
        <v>0</v>
      </c>
      <c r="AT7" s="134">
        <f t="shared" si="20"/>
        <v>0</v>
      </c>
      <c r="AU7" s="135">
        <f t="shared" si="21"/>
        <v>0</v>
      </c>
      <c r="AV7" s="133">
        <f t="shared" si="22"/>
        <v>0</v>
      </c>
      <c r="AW7" s="134">
        <f t="shared" si="23"/>
        <v>0</v>
      </c>
      <c r="AX7" s="135">
        <f t="shared" si="24"/>
        <v>0</v>
      </c>
    </row>
    <row r="8" spans="2:50" ht="14.5" thickBot="1" x14ac:dyDescent="0.35">
      <c r="B8" s="24" t="s">
        <v>256</v>
      </c>
      <c r="D8" s="238">
        <f>AP3_AF</f>
        <v>18</v>
      </c>
      <c r="E8" s="239">
        <f>AP4_AF</f>
        <v>9</v>
      </c>
      <c r="F8" s="240">
        <f>AP5_AF</f>
        <v>6</v>
      </c>
      <c r="G8" s="238">
        <f>PH3_AF</f>
        <v>18</v>
      </c>
      <c r="H8" s="239">
        <f>PH4_AF</f>
        <v>9</v>
      </c>
      <c r="I8" s="240">
        <f>PH5_AF</f>
        <v>6</v>
      </c>
      <c r="K8" s="229">
        <f t="shared" si="7"/>
        <v>0.03</v>
      </c>
      <c r="L8" s="230">
        <f t="shared" si="8"/>
        <v>0.03</v>
      </c>
      <c r="M8" s="231">
        <f t="shared" si="9"/>
        <v>0.03</v>
      </c>
      <c r="N8" s="229">
        <f t="shared" si="10"/>
        <v>0.03</v>
      </c>
      <c r="O8" s="230">
        <f t="shared" si="11"/>
        <v>0.03</v>
      </c>
      <c r="P8" s="231">
        <f t="shared" si="12"/>
        <v>0.03</v>
      </c>
      <c r="R8" s="86">
        <f>AP3_AF</f>
        <v>18</v>
      </c>
      <c r="S8" s="87">
        <f>AP4_AF</f>
        <v>9</v>
      </c>
      <c r="T8" s="88">
        <f>AP5_AF</f>
        <v>6</v>
      </c>
      <c r="U8" s="86">
        <f>PH3_AF</f>
        <v>18</v>
      </c>
      <c r="V8" s="87">
        <f>PH4_AF</f>
        <v>9</v>
      </c>
      <c r="W8" s="88">
        <f>PH5_AF</f>
        <v>6</v>
      </c>
      <c r="Y8" s="103">
        <f t="shared" si="13"/>
        <v>0.03</v>
      </c>
      <c r="Z8" s="104">
        <f t="shared" si="14"/>
        <v>0.03</v>
      </c>
      <c r="AA8" s="105">
        <f t="shared" si="15"/>
        <v>0.03</v>
      </c>
      <c r="AB8" s="103">
        <f t="shared" si="16"/>
        <v>0.03</v>
      </c>
      <c r="AC8" s="104">
        <f t="shared" si="17"/>
        <v>0.03</v>
      </c>
      <c r="AD8" s="105">
        <f t="shared" si="18"/>
        <v>0.03</v>
      </c>
      <c r="AF8" s="121">
        <v>3</v>
      </c>
      <c r="AG8" s="121">
        <v>3</v>
      </c>
      <c r="AH8" s="121">
        <v>3</v>
      </c>
      <c r="AI8" s="121">
        <v>3</v>
      </c>
      <c r="AJ8" s="121">
        <v>3</v>
      </c>
      <c r="AK8" s="121">
        <v>3</v>
      </c>
      <c r="AM8" s="124">
        <f t="shared" si="0"/>
        <v>18</v>
      </c>
      <c r="AN8" s="125">
        <f t="shared" si="1"/>
        <v>9</v>
      </c>
      <c r="AO8" s="124">
        <f t="shared" si="2"/>
        <v>6</v>
      </c>
      <c r="AP8" s="124">
        <f t="shared" si="3"/>
        <v>18</v>
      </c>
      <c r="AQ8" s="124">
        <f t="shared" si="4"/>
        <v>9</v>
      </c>
      <c r="AR8" s="124">
        <f t="shared" si="5"/>
        <v>6</v>
      </c>
      <c r="AS8" s="133">
        <f t="shared" si="19"/>
        <v>0</v>
      </c>
      <c r="AT8" s="134">
        <f t="shared" si="20"/>
        <v>0</v>
      </c>
      <c r="AU8" s="135">
        <f t="shared" si="21"/>
        <v>0</v>
      </c>
      <c r="AV8" s="133">
        <f t="shared" si="22"/>
        <v>0</v>
      </c>
      <c r="AW8" s="134">
        <f t="shared" si="23"/>
        <v>0</v>
      </c>
      <c r="AX8" s="135">
        <f t="shared" si="24"/>
        <v>0</v>
      </c>
    </row>
    <row r="9" spans="2:50" ht="14.5" thickBot="1" x14ac:dyDescent="0.35">
      <c r="B9" s="24" t="s">
        <v>2258</v>
      </c>
      <c r="D9" s="238">
        <f>AP3_pv</f>
        <v>72</v>
      </c>
      <c r="E9" s="239">
        <f>AP4_pv</f>
        <v>36</v>
      </c>
      <c r="F9" s="240">
        <f>AP5_pv</f>
        <v>24</v>
      </c>
      <c r="G9" s="238">
        <f>PH3_pv</f>
        <v>42</v>
      </c>
      <c r="H9" s="239">
        <f>PH4_pv</f>
        <v>21</v>
      </c>
      <c r="I9" s="240">
        <f>PH5_pv</f>
        <v>14</v>
      </c>
      <c r="K9" s="229">
        <f t="shared" si="7"/>
        <v>0.12</v>
      </c>
      <c r="L9" s="230">
        <f t="shared" si="8"/>
        <v>0.12</v>
      </c>
      <c r="M9" s="231">
        <f t="shared" si="9"/>
        <v>0.12</v>
      </c>
      <c r="N9" s="229">
        <f t="shared" si="10"/>
        <v>7.0000000000000007E-2</v>
      </c>
      <c r="O9" s="230">
        <f t="shared" si="11"/>
        <v>7.0000000000000007E-2</v>
      </c>
      <c r="P9" s="231">
        <f t="shared" si="12"/>
        <v>7.0000000000000007E-2</v>
      </c>
      <c r="R9" s="86">
        <f>AP3_pv</f>
        <v>72</v>
      </c>
      <c r="S9" s="87">
        <f>AP4_pv</f>
        <v>36</v>
      </c>
      <c r="T9" s="88">
        <f>AP5_pv</f>
        <v>24</v>
      </c>
      <c r="U9" s="86">
        <f>PH3_pv</f>
        <v>42</v>
      </c>
      <c r="V9" s="87">
        <f>PH4_pv</f>
        <v>21</v>
      </c>
      <c r="W9" s="88">
        <f>PH5_pv</f>
        <v>14</v>
      </c>
      <c r="Y9" s="106">
        <f t="shared" si="13"/>
        <v>0.12</v>
      </c>
      <c r="Z9" s="107">
        <f t="shared" si="14"/>
        <v>0.12</v>
      </c>
      <c r="AA9" s="108">
        <f t="shared" si="15"/>
        <v>0.12</v>
      </c>
      <c r="AB9" s="106">
        <f t="shared" si="16"/>
        <v>7.0000000000000007E-2</v>
      </c>
      <c r="AC9" s="107">
        <f t="shared" si="17"/>
        <v>7.0000000000000007E-2</v>
      </c>
      <c r="AD9" s="108">
        <f t="shared" si="18"/>
        <v>7.0000000000000007E-2</v>
      </c>
      <c r="AF9" s="121">
        <v>12</v>
      </c>
      <c r="AG9" s="121">
        <v>12</v>
      </c>
      <c r="AH9" s="121">
        <v>12</v>
      </c>
      <c r="AI9" s="121">
        <v>7</v>
      </c>
      <c r="AJ9" s="121">
        <v>7</v>
      </c>
      <c r="AK9" s="121">
        <v>7</v>
      </c>
      <c r="AM9" s="124">
        <f t="shared" si="0"/>
        <v>72</v>
      </c>
      <c r="AN9" s="125">
        <f t="shared" si="1"/>
        <v>36</v>
      </c>
      <c r="AO9" s="124">
        <f t="shared" si="2"/>
        <v>24</v>
      </c>
      <c r="AP9" s="124">
        <f t="shared" si="3"/>
        <v>42.000000000000007</v>
      </c>
      <c r="AQ9" s="125">
        <f t="shared" si="4"/>
        <v>21.000000000000004</v>
      </c>
      <c r="AR9" s="124">
        <f t="shared" si="5"/>
        <v>14.000000000000002</v>
      </c>
      <c r="AS9" s="133">
        <f t="shared" si="19"/>
        <v>0</v>
      </c>
      <c r="AT9" s="134">
        <f t="shared" si="20"/>
        <v>0</v>
      </c>
      <c r="AU9" s="135">
        <f t="shared" si="21"/>
        <v>0</v>
      </c>
      <c r="AV9" s="133">
        <f t="shared" si="22"/>
        <v>0</v>
      </c>
      <c r="AW9" s="134">
        <f t="shared" si="23"/>
        <v>0</v>
      </c>
      <c r="AX9" s="135">
        <f t="shared" si="24"/>
        <v>0</v>
      </c>
    </row>
    <row r="10" spans="2:50" ht="14.5" thickBot="1" x14ac:dyDescent="0.35">
      <c r="B10" s="24" t="s">
        <v>2146</v>
      </c>
      <c r="D10" s="238">
        <f>AP3_gra</f>
        <v>18</v>
      </c>
      <c r="E10" s="239">
        <f>AP4_gra</f>
        <v>9</v>
      </c>
      <c r="F10" s="240">
        <f>AP5_gra</f>
        <v>6</v>
      </c>
      <c r="G10" s="238">
        <f>PH3_gra</f>
        <v>18</v>
      </c>
      <c r="H10" s="239">
        <f>PH4_gra</f>
        <v>9</v>
      </c>
      <c r="I10" s="240">
        <f>PH5_gra</f>
        <v>6</v>
      </c>
      <c r="K10" s="229">
        <f t="shared" si="7"/>
        <v>0.03</v>
      </c>
      <c r="L10" s="230">
        <f t="shared" si="8"/>
        <v>0.03</v>
      </c>
      <c r="M10" s="231">
        <f t="shared" si="9"/>
        <v>0.03</v>
      </c>
      <c r="N10" s="229">
        <f t="shared" si="10"/>
        <v>0.03</v>
      </c>
      <c r="O10" s="230">
        <f t="shared" si="11"/>
        <v>0.03</v>
      </c>
      <c r="P10" s="231">
        <f t="shared" si="12"/>
        <v>0.03</v>
      </c>
      <c r="R10" s="86">
        <f>AP3_gra</f>
        <v>18</v>
      </c>
      <c r="S10" s="87">
        <f>AP4_gra</f>
        <v>9</v>
      </c>
      <c r="T10" s="88">
        <f>AP5_gra</f>
        <v>6</v>
      </c>
      <c r="U10" s="86">
        <f>PH3_gra</f>
        <v>18</v>
      </c>
      <c r="V10" s="87">
        <f>PH4_gra</f>
        <v>9</v>
      </c>
      <c r="W10" s="88">
        <f>PH5_gra</f>
        <v>6</v>
      </c>
      <c r="Y10" s="103">
        <f t="shared" si="13"/>
        <v>0.03</v>
      </c>
      <c r="Z10" s="104">
        <f t="shared" si="14"/>
        <v>0.03</v>
      </c>
      <c r="AA10" s="105">
        <f t="shared" si="15"/>
        <v>0.03</v>
      </c>
      <c r="AB10" s="103">
        <f t="shared" si="16"/>
        <v>0.03</v>
      </c>
      <c r="AC10" s="104">
        <f t="shared" si="17"/>
        <v>0.03</v>
      </c>
      <c r="AD10" s="105">
        <f t="shared" si="18"/>
        <v>0.03</v>
      </c>
      <c r="AF10" s="122">
        <v>3</v>
      </c>
      <c r="AG10" s="122">
        <v>3</v>
      </c>
      <c r="AH10" s="122">
        <v>3</v>
      </c>
      <c r="AI10" s="122">
        <v>3</v>
      </c>
      <c r="AJ10" s="122">
        <v>3</v>
      </c>
      <c r="AK10" s="122">
        <v>3</v>
      </c>
      <c r="AM10" s="124">
        <f t="shared" si="0"/>
        <v>18</v>
      </c>
      <c r="AN10" s="125">
        <f t="shared" si="1"/>
        <v>9</v>
      </c>
      <c r="AO10" s="124">
        <f t="shared" si="2"/>
        <v>6</v>
      </c>
      <c r="AP10" s="124">
        <f t="shared" si="3"/>
        <v>18</v>
      </c>
      <c r="AQ10" s="124">
        <f t="shared" si="4"/>
        <v>9</v>
      </c>
      <c r="AR10" s="124">
        <f t="shared" si="5"/>
        <v>6</v>
      </c>
      <c r="AS10" s="133">
        <f t="shared" si="19"/>
        <v>0</v>
      </c>
      <c r="AT10" s="134">
        <f t="shared" si="20"/>
        <v>0</v>
      </c>
      <c r="AU10" s="135">
        <f t="shared" si="21"/>
        <v>0</v>
      </c>
      <c r="AV10" s="133">
        <f t="shared" si="22"/>
        <v>0</v>
      </c>
      <c r="AW10" s="134">
        <f t="shared" si="23"/>
        <v>0</v>
      </c>
      <c r="AX10" s="135">
        <f t="shared" si="24"/>
        <v>0</v>
      </c>
    </row>
    <row r="11" spans="2:50" ht="14.5" thickBot="1" x14ac:dyDescent="0.35">
      <c r="B11" s="24" t="s">
        <v>2080</v>
      </c>
      <c r="D11" s="238">
        <f>AP3_gaz</f>
        <v>12</v>
      </c>
      <c r="E11" s="239">
        <f>AP4_gaz</f>
        <v>6</v>
      </c>
      <c r="F11" s="240">
        <f>AP5_gaz</f>
        <v>4</v>
      </c>
      <c r="G11" s="238">
        <f>PH3_gaz</f>
        <v>0</v>
      </c>
      <c r="H11" s="239">
        <f>PH4_gaz</f>
        <v>0</v>
      </c>
      <c r="I11" s="240">
        <f>PH5_gaz</f>
        <v>0</v>
      </c>
      <c r="K11" s="229">
        <f t="shared" si="7"/>
        <v>0.02</v>
      </c>
      <c r="L11" s="230">
        <f t="shared" si="8"/>
        <v>0.02</v>
      </c>
      <c r="M11" s="231">
        <f t="shared" si="9"/>
        <v>0.02</v>
      </c>
      <c r="N11" s="229">
        <f t="shared" si="10"/>
        <v>0</v>
      </c>
      <c r="O11" s="230">
        <f t="shared" si="11"/>
        <v>0</v>
      </c>
      <c r="P11" s="231">
        <f t="shared" si="12"/>
        <v>0</v>
      </c>
      <c r="R11" s="86">
        <f>AP3_gaz</f>
        <v>12</v>
      </c>
      <c r="S11" s="87">
        <f>AP4_gaz</f>
        <v>6</v>
      </c>
      <c r="T11" s="88">
        <f>AP5_gaz</f>
        <v>4</v>
      </c>
      <c r="U11" s="86">
        <f>PH3_gaz</f>
        <v>0</v>
      </c>
      <c r="V11" s="87">
        <f>PH4_gaz</f>
        <v>0</v>
      </c>
      <c r="W11" s="88">
        <f>PH5_gaz</f>
        <v>0</v>
      </c>
      <c r="Y11" s="103">
        <f t="shared" si="13"/>
        <v>0.02</v>
      </c>
      <c r="Z11" s="104">
        <f t="shared" si="14"/>
        <v>0.02</v>
      </c>
      <c r="AA11" s="105">
        <f t="shared" si="15"/>
        <v>0.02</v>
      </c>
      <c r="AB11" s="97">
        <f t="shared" si="16"/>
        <v>0</v>
      </c>
      <c r="AC11" s="98">
        <f t="shared" si="17"/>
        <v>0</v>
      </c>
      <c r="AD11" s="99">
        <f t="shared" si="18"/>
        <v>0</v>
      </c>
      <c r="AF11" s="122">
        <v>2</v>
      </c>
      <c r="AG11" s="122">
        <v>2</v>
      </c>
      <c r="AH11" s="122">
        <v>2</v>
      </c>
      <c r="AI11" s="122">
        <v>0</v>
      </c>
      <c r="AJ11" s="122">
        <v>0</v>
      </c>
      <c r="AK11" s="122">
        <v>0</v>
      </c>
      <c r="AM11" s="124">
        <f t="shared" si="0"/>
        <v>12</v>
      </c>
      <c r="AN11" s="125">
        <f t="shared" si="1"/>
        <v>6</v>
      </c>
      <c r="AO11" s="124">
        <f t="shared" si="2"/>
        <v>4</v>
      </c>
      <c r="AP11" s="124">
        <f t="shared" si="3"/>
        <v>0</v>
      </c>
      <c r="AQ11" s="124">
        <f t="shared" si="4"/>
        <v>0</v>
      </c>
      <c r="AR11" s="124">
        <f t="shared" si="5"/>
        <v>0</v>
      </c>
      <c r="AS11" s="133">
        <f t="shared" si="19"/>
        <v>0</v>
      </c>
      <c r="AT11" s="134">
        <f t="shared" si="20"/>
        <v>0</v>
      </c>
      <c r="AU11" s="135">
        <f t="shared" si="21"/>
        <v>0</v>
      </c>
      <c r="AV11" s="133">
        <f t="shared" si="22"/>
        <v>0</v>
      </c>
      <c r="AW11" s="134">
        <f t="shared" si="23"/>
        <v>0</v>
      </c>
      <c r="AX11" s="135">
        <f t="shared" si="24"/>
        <v>0</v>
      </c>
    </row>
    <row r="12" spans="2:50" ht="14.5" thickBot="1" x14ac:dyDescent="0.35">
      <c r="B12" s="24" t="s">
        <v>2045</v>
      </c>
      <c r="D12" s="238">
        <f>AP3_aq</f>
        <v>12</v>
      </c>
      <c r="E12" s="239">
        <f>AP4_aq</f>
        <v>6</v>
      </c>
      <c r="F12" s="240">
        <f>AP5_aq</f>
        <v>4</v>
      </c>
      <c r="G12" s="238">
        <f>PH3_aq</f>
        <v>0</v>
      </c>
      <c r="H12" s="239">
        <f>PH4_aq</f>
        <v>0</v>
      </c>
      <c r="I12" s="240">
        <f>PH5_aq</f>
        <v>0</v>
      </c>
      <c r="K12" s="229">
        <f t="shared" si="7"/>
        <v>0.02</v>
      </c>
      <c r="L12" s="230">
        <f t="shared" si="8"/>
        <v>0.02</v>
      </c>
      <c r="M12" s="231">
        <f t="shared" si="9"/>
        <v>0.02</v>
      </c>
      <c r="N12" s="229">
        <f t="shared" si="10"/>
        <v>0</v>
      </c>
      <c r="O12" s="230">
        <f t="shared" si="11"/>
        <v>0</v>
      </c>
      <c r="P12" s="231">
        <f t="shared" si="12"/>
        <v>0</v>
      </c>
      <c r="R12" s="86">
        <f>AP3_aq</f>
        <v>12</v>
      </c>
      <c r="S12" s="87">
        <f>AP4_aq</f>
        <v>6</v>
      </c>
      <c r="T12" s="88">
        <f>AP5_aq</f>
        <v>4</v>
      </c>
      <c r="U12" s="86">
        <f>PH3_aq</f>
        <v>0</v>
      </c>
      <c r="V12" s="87">
        <f>PH4_aq</f>
        <v>0</v>
      </c>
      <c r="W12" s="88">
        <f>PH5_aq</f>
        <v>0</v>
      </c>
      <c r="Y12" s="103">
        <f t="shared" si="13"/>
        <v>0.02</v>
      </c>
      <c r="Z12" s="104">
        <f t="shared" si="14"/>
        <v>0.02</v>
      </c>
      <c r="AA12" s="105">
        <f t="shared" si="15"/>
        <v>0.02</v>
      </c>
      <c r="AB12" s="97">
        <f t="shared" si="16"/>
        <v>0</v>
      </c>
      <c r="AC12" s="98">
        <f t="shared" si="17"/>
        <v>0</v>
      </c>
      <c r="AD12" s="99">
        <f t="shared" si="18"/>
        <v>0</v>
      </c>
      <c r="AF12" s="122">
        <v>2</v>
      </c>
      <c r="AG12" s="122">
        <v>2</v>
      </c>
      <c r="AH12" s="122">
        <v>2</v>
      </c>
      <c r="AI12" s="122">
        <v>0</v>
      </c>
      <c r="AJ12" s="122">
        <v>0</v>
      </c>
      <c r="AK12" s="122">
        <v>0</v>
      </c>
      <c r="AM12" s="124">
        <f t="shared" si="0"/>
        <v>12</v>
      </c>
      <c r="AN12" s="125">
        <f t="shared" si="1"/>
        <v>6</v>
      </c>
      <c r="AO12" s="124">
        <f t="shared" si="2"/>
        <v>4</v>
      </c>
      <c r="AP12" s="124">
        <f t="shared" si="3"/>
        <v>0</v>
      </c>
      <c r="AQ12" s="124">
        <f t="shared" si="4"/>
        <v>0</v>
      </c>
      <c r="AR12" s="124">
        <f t="shared" si="5"/>
        <v>0</v>
      </c>
      <c r="AS12" s="133">
        <f t="shared" si="19"/>
        <v>0</v>
      </c>
      <c r="AT12" s="134">
        <f t="shared" si="20"/>
        <v>0</v>
      </c>
      <c r="AU12" s="135">
        <f t="shared" si="21"/>
        <v>0</v>
      </c>
      <c r="AV12" s="133">
        <f t="shared" si="22"/>
        <v>0</v>
      </c>
      <c r="AW12" s="134">
        <f t="shared" si="23"/>
        <v>0</v>
      </c>
      <c r="AX12" s="135">
        <f t="shared" si="24"/>
        <v>0</v>
      </c>
    </row>
    <row r="13" spans="2:50" ht="14.5" thickBot="1" x14ac:dyDescent="0.35">
      <c r="B13" s="24" t="s">
        <v>2025</v>
      </c>
      <c r="D13" s="238">
        <f>AP3_adv</f>
        <v>12</v>
      </c>
      <c r="E13" s="239">
        <f>AP4_adv</f>
        <v>6</v>
      </c>
      <c r="F13" s="240">
        <f>AP5_adv</f>
        <v>4</v>
      </c>
      <c r="G13" s="238">
        <f>PH3_adv</f>
        <v>0</v>
      </c>
      <c r="H13" s="239">
        <f>PH4_adv</f>
        <v>0</v>
      </c>
      <c r="I13" s="240">
        <f>PH5_adv</f>
        <v>0</v>
      </c>
      <c r="K13" s="229">
        <f t="shared" si="7"/>
        <v>0.02</v>
      </c>
      <c r="L13" s="230">
        <f t="shared" si="8"/>
        <v>0.02</v>
      </c>
      <c r="M13" s="231">
        <f t="shared" si="9"/>
        <v>0.02</v>
      </c>
      <c r="N13" s="229">
        <f t="shared" si="10"/>
        <v>0</v>
      </c>
      <c r="O13" s="230">
        <f t="shared" si="11"/>
        <v>0</v>
      </c>
      <c r="P13" s="231">
        <f t="shared" si="12"/>
        <v>0</v>
      </c>
      <c r="R13" s="86">
        <f>AP3_adv</f>
        <v>12</v>
      </c>
      <c r="S13" s="87">
        <f>AP4_adv</f>
        <v>6</v>
      </c>
      <c r="T13" s="88">
        <f>AP5_adv</f>
        <v>4</v>
      </c>
      <c r="U13" s="86">
        <f>PH3_adv</f>
        <v>0</v>
      </c>
      <c r="V13" s="87">
        <f>PH4_adv</f>
        <v>0</v>
      </c>
      <c r="W13" s="88">
        <f>PH5_adv</f>
        <v>0</v>
      </c>
      <c r="Y13" s="103">
        <f t="shared" si="13"/>
        <v>0.02</v>
      </c>
      <c r="Z13" s="104">
        <f t="shared" si="14"/>
        <v>0.02</v>
      </c>
      <c r="AA13" s="105">
        <f t="shared" si="15"/>
        <v>0.02</v>
      </c>
      <c r="AB13" s="97">
        <f t="shared" si="16"/>
        <v>0</v>
      </c>
      <c r="AC13" s="98">
        <f t="shared" si="17"/>
        <v>0</v>
      </c>
      <c r="AD13" s="99">
        <f t="shared" si="18"/>
        <v>0</v>
      </c>
      <c r="AF13" s="82">
        <v>2</v>
      </c>
      <c r="AG13" s="82">
        <v>2</v>
      </c>
      <c r="AH13" s="82">
        <v>2</v>
      </c>
      <c r="AI13" s="82">
        <v>0</v>
      </c>
      <c r="AJ13" s="82">
        <v>0</v>
      </c>
      <c r="AK13" s="82">
        <v>0</v>
      </c>
      <c r="AM13" s="124">
        <f t="shared" si="0"/>
        <v>12</v>
      </c>
      <c r="AN13" s="125">
        <f t="shared" si="1"/>
        <v>6</v>
      </c>
      <c r="AO13" s="124">
        <f t="shared" si="2"/>
        <v>4</v>
      </c>
      <c r="AP13" s="124">
        <f t="shared" si="3"/>
        <v>0</v>
      </c>
      <c r="AQ13" s="124">
        <f t="shared" si="4"/>
        <v>0</v>
      </c>
      <c r="AR13" s="124">
        <f t="shared" si="5"/>
        <v>0</v>
      </c>
      <c r="AS13" s="133">
        <f t="shared" si="19"/>
        <v>0</v>
      </c>
      <c r="AT13" s="134">
        <f t="shared" si="20"/>
        <v>0</v>
      </c>
      <c r="AU13" s="135">
        <f t="shared" si="21"/>
        <v>0</v>
      </c>
      <c r="AV13" s="133">
        <f t="shared" si="22"/>
        <v>0</v>
      </c>
      <c r="AW13" s="134">
        <f t="shared" si="23"/>
        <v>0</v>
      </c>
      <c r="AX13" s="135">
        <f t="shared" si="24"/>
        <v>0</v>
      </c>
    </row>
    <row r="14" spans="2:50" ht="14.5" thickBot="1" x14ac:dyDescent="0.35">
      <c r="B14" s="24" t="s">
        <v>1975</v>
      </c>
      <c r="D14" s="238">
        <f>AP3_abf</f>
        <v>18</v>
      </c>
      <c r="E14" s="239">
        <f>AP4_abf</f>
        <v>9</v>
      </c>
      <c r="F14" s="240">
        <f>AP5_abf</f>
        <v>6</v>
      </c>
      <c r="G14" s="238">
        <f>PH3_abf</f>
        <v>72</v>
      </c>
      <c r="H14" s="239">
        <f>PH4_abf</f>
        <v>36</v>
      </c>
      <c r="I14" s="240">
        <f>PH5_abf</f>
        <v>24</v>
      </c>
      <c r="K14" s="229">
        <f t="shared" si="7"/>
        <v>0.03</v>
      </c>
      <c r="L14" s="230">
        <f t="shared" si="8"/>
        <v>0.03</v>
      </c>
      <c r="M14" s="231">
        <f t="shared" si="9"/>
        <v>0.03</v>
      </c>
      <c r="N14" s="229">
        <f t="shared" si="10"/>
        <v>0.12</v>
      </c>
      <c r="O14" s="230">
        <f t="shared" si="11"/>
        <v>0.12</v>
      </c>
      <c r="P14" s="231">
        <f t="shared" si="12"/>
        <v>0.12</v>
      </c>
      <c r="R14" s="86">
        <f>AP3_abf</f>
        <v>18</v>
      </c>
      <c r="S14" s="87">
        <f>AP4_abf</f>
        <v>9</v>
      </c>
      <c r="T14" s="88">
        <f>AP5_abf</f>
        <v>6</v>
      </c>
      <c r="U14" s="86">
        <f>PH3_abf</f>
        <v>72</v>
      </c>
      <c r="V14" s="87">
        <f>PH4_abf</f>
        <v>36</v>
      </c>
      <c r="W14" s="88">
        <f>PH5_abf</f>
        <v>24</v>
      </c>
      <c r="Y14" s="103">
        <f t="shared" si="13"/>
        <v>0.03</v>
      </c>
      <c r="Z14" s="104">
        <f t="shared" si="14"/>
        <v>0.03</v>
      </c>
      <c r="AA14" s="105">
        <f t="shared" si="15"/>
        <v>0.03</v>
      </c>
      <c r="AB14" s="106">
        <f t="shared" si="16"/>
        <v>0.12</v>
      </c>
      <c r="AC14" s="107">
        <f t="shared" si="17"/>
        <v>0.12</v>
      </c>
      <c r="AD14" s="108">
        <f t="shared" si="18"/>
        <v>0.12</v>
      </c>
      <c r="AF14" s="82">
        <v>3</v>
      </c>
      <c r="AG14" s="82">
        <v>3</v>
      </c>
      <c r="AH14" s="82">
        <v>3</v>
      </c>
      <c r="AI14" s="82">
        <v>12</v>
      </c>
      <c r="AJ14" s="82">
        <v>12</v>
      </c>
      <c r="AK14" s="82">
        <v>12</v>
      </c>
      <c r="AM14" s="124">
        <f t="shared" si="0"/>
        <v>18</v>
      </c>
      <c r="AN14" s="125">
        <f t="shared" si="1"/>
        <v>9</v>
      </c>
      <c r="AO14" s="124">
        <f t="shared" si="2"/>
        <v>6</v>
      </c>
      <c r="AP14" s="124">
        <f t="shared" si="3"/>
        <v>72</v>
      </c>
      <c r="AQ14" s="124">
        <f t="shared" si="4"/>
        <v>36</v>
      </c>
      <c r="AR14" s="124">
        <f t="shared" si="5"/>
        <v>24</v>
      </c>
      <c r="AS14" s="133">
        <f t="shared" si="19"/>
        <v>0</v>
      </c>
      <c r="AT14" s="134">
        <f t="shared" si="20"/>
        <v>0</v>
      </c>
      <c r="AU14" s="135">
        <f t="shared" si="21"/>
        <v>0</v>
      </c>
      <c r="AV14" s="133">
        <f t="shared" si="22"/>
        <v>0</v>
      </c>
      <c r="AW14" s="134">
        <f t="shared" si="23"/>
        <v>0</v>
      </c>
      <c r="AX14" s="135">
        <f t="shared" si="24"/>
        <v>0</v>
      </c>
    </row>
    <row r="15" spans="2:50" ht="14.5" thickBot="1" x14ac:dyDescent="0.35">
      <c r="B15" s="24" t="s">
        <v>1820</v>
      </c>
      <c r="D15" s="238">
        <f>AP3_pam</f>
        <v>12</v>
      </c>
      <c r="E15" s="239">
        <f>AP4_pam</f>
        <v>6</v>
      </c>
      <c r="F15" s="240">
        <f>AP5_pam</f>
        <v>4</v>
      </c>
      <c r="G15" s="238">
        <f>PH3_pam</f>
        <v>72</v>
      </c>
      <c r="H15" s="239">
        <f>PH4_pam</f>
        <v>36</v>
      </c>
      <c r="I15" s="240">
        <f>PH5_pam</f>
        <v>24</v>
      </c>
      <c r="K15" s="229">
        <f t="shared" si="7"/>
        <v>0.02</v>
      </c>
      <c r="L15" s="230">
        <f t="shared" si="8"/>
        <v>0.02</v>
      </c>
      <c r="M15" s="231">
        <f t="shared" si="9"/>
        <v>0.02</v>
      </c>
      <c r="N15" s="229">
        <f t="shared" si="10"/>
        <v>0.12</v>
      </c>
      <c r="O15" s="230">
        <f t="shared" si="11"/>
        <v>0.12</v>
      </c>
      <c r="P15" s="231">
        <f t="shared" si="12"/>
        <v>0.12</v>
      </c>
      <c r="R15" s="86">
        <f>AP3_pam</f>
        <v>12</v>
      </c>
      <c r="S15" s="87">
        <f>AP4_pam</f>
        <v>6</v>
      </c>
      <c r="T15" s="88">
        <f>AP5_pam</f>
        <v>4</v>
      </c>
      <c r="U15" s="86">
        <f>PH3_pam</f>
        <v>72</v>
      </c>
      <c r="V15" s="87">
        <f>PH4_pam</f>
        <v>36</v>
      </c>
      <c r="W15" s="88">
        <f>PH5_pam</f>
        <v>24</v>
      </c>
      <c r="Y15" s="103">
        <f t="shared" si="13"/>
        <v>0.02</v>
      </c>
      <c r="Z15" s="104">
        <f t="shared" si="14"/>
        <v>0.02</v>
      </c>
      <c r="AA15" s="105">
        <f t="shared" si="15"/>
        <v>0.02</v>
      </c>
      <c r="AB15" s="106">
        <f t="shared" si="16"/>
        <v>0.12</v>
      </c>
      <c r="AC15" s="107">
        <f t="shared" si="17"/>
        <v>0.12</v>
      </c>
      <c r="AD15" s="108">
        <f t="shared" si="18"/>
        <v>0.12</v>
      </c>
      <c r="AF15" s="82">
        <v>2</v>
      </c>
      <c r="AG15" s="82">
        <v>2</v>
      </c>
      <c r="AH15" s="82">
        <v>2</v>
      </c>
      <c r="AI15" s="82">
        <v>12</v>
      </c>
      <c r="AJ15" s="82">
        <v>12</v>
      </c>
      <c r="AK15" s="82">
        <v>12</v>
      </c>
      <c r="AM15" s="124">
        <f t="shared" si="0"/>
        <v>12</v>
      </c>
      <c r="AN15" s="125">
        <f t="shared" si="1"/>
        <v>6</v>
      </c>
      <c r="AO15" s="124">
        <f t="shared" si="2"/>
        <v>4</v>
      </c>
      <c r="AP15" s="124">
        <f t="shared" si="3"/>
        <v>72</v>
      </c>
      <c r="AQ15" s="124">
        <f t="shared" si="4"/>
        <v>36</v>
      </c>
      <c r="AR15" s="124">
        <f t="shared" si="5"/>
        <v>24</v>
      </c>
      <c r="AS15" s="133">
        <f t="shared" si="19"/>
        <v>0</v>
      </c>
      <c r="AT15" s="134">
        <f t="shared" si="20"/>
        <v>0</v>
      </c>
      <c r="AU15" s="135">
        <f t="shared" si="21"/>
        <v>0</v>
      </c>
      <c r="AV15" s="133">
        <f t="shared" si="22"/>
        <v>0</v>
      </c>
      <c r="AW15" s="134">
        <f t="shared" si="23"/>
        <v>0</v>
      </c>
      <c r="AX15" s="135">
        <f t="shared" si="24"/>
        <v>0</v>
      </c>
    </row>
    <row r="16" spans="2:50" ht="14.5" thickBot="1" x14ac:dyDescent="0.35">
      <c r="B16" s="24" t="s">
        <v>1533</v>
      </c>
      <c r="D16" s="238">
        <f>AP3_bb</f>
        <v>0</v>
      </c>
      <c r="E16" s="239">
        <f>AP4_bb</f>
        <v>0</v>
      </c>
      <c r="F16" s="240">
        <f>AP5_bb</f>
        <v>0</v>
      </c>
      <c r="G16" s="238">
        <f>PH3_bb</f>
        <v>18</v>
      </c>
      <c r="H16" s="239">
        <f>PH4_bb</f>
        <v>9</v>
      </c>
      <c r="I16" s="240">
        <f>PH5_bb</f>
        <v>6</v>
      </c>
      <c r="K16" s="229">
        <f t="shared" si="7"/>
        <v>0</v>
      </c>
      <c r="L16" s="230">
        <f t="shared" si="8"/>
        <v>0</v>
      </c>
      <c r="M16" s="231">
        <f t="shared" si="9"/>
        <v>0</v>
      </c>
      <c r="N16" s="229">
        <f t="shared" si="10"/>
        <v>0.03</v>
      </c>
      <c r="O16" s="230">
        <f t="shared" si="11"/>
        <v>0.03</v>
      </c>
      <c r="P16" s="231">
        <f t="shared" si="12"/>
        <v>0.03</v>
      </c>
      <c r="R16" s="86">
        <f>AP3_bb</f>
        <v>0</v>
      </c>
      <c r="S16" s="87">
        <f>AP4_bb</f>
        <v>0</v>
      </c>
      <c r="T16" s="88">
        <f>AP5_bb</f>
        <v>0</v>
      </c>
      <c r="U16" s="86">
        <f>PH3_bb</f>
        <v>18</v>
      </c>
      <c r="V16" s="87">
        <f>PH4_bb</f>
        <v>9</v>
      </c>
      <c r="W16" s="88">
        <f>PH5_bb</f>
        <v>6</v>
      </c>
      <c r="Y16" s="97">
        <f t="shared" si="13"/>
        <v>0</v>
      </c>
      <c r="Z16" s="98">
        <f t="shared" si="14"/>
        <v>0</v>
      </c>
      <c r="AA16" s="99">
        <f t="shared" si="15"/>
        <v>0</v>
      </c>
      <c r="AB16" s="103">
        <f t="shared" si="16"/>
        <v>0.03</v>
      </c>
      <c r="AC16" s="104">
        <f t="shared" si="17"/>
        <v>0.03</v>
      </c>
      <c r="AD16" s="105">
        <f t="shared" si="18"/>
        <v>0.03</v>
      </c>
      <c r="AF16" s="82">
        <v>0</v>
      </c>
      <c r="AG16" s="82">
        <v>0</v>
      </c>
      <c r="AH16" s="82">
        <v>0</v>
      </c>
      <c r="AI16" s="82">
        <v>3</v>
      </c>
      <c r="AJ16" s="82">
        <v>3</v>
      </c>
      <c r="AK16" s="82">
        <v>3</v>
      </c>
      <c r="AM16" s="124">
        <f t="shared" si="0"/>
        <v>0</v>
      </c>
      <c r="AN16" s="124">
        <f t="shared" si="1"/>
        <v>0</v>
      </c>
      <c r="AO16" s="124">
        <f t="shared" si="2"/>
        <v>0</v>
      </c>
      <c r="AP16" s="124">
        <f t="shared" si="3"/>
        <v>18</v>
      </c>
      <c r="AQ16" s="124">
        <f t="shared" si="4"/>
        <v>9</v>
      </c>
      <c r="AR16" s="124">
        <f t="shared" si="5"/>
        <v>6</v>
      </c>
      <c r="AS16" s="133">
        <f t="shared" si="19"/>
        <v>0</v>
      </c>
      <c r="AT16" s="134">
        <f t="shared" si="20"/>
        <v>0</v>
      </c>
      <c r="AU16" s="135">
        <f t="shared" si="21"/>
        <v>0</v>
      </c>
      <c r="AV16" s="133">
        <f t="shared" si="22"/>
        <v>0</v>
      </c>
      <c r="AW16" s="134">
        <f t="shared" si="23"/>
        <v>0</v>
      </c>
      <c r="AX16" s="135">
        <f t="shared" si="24"/>
        <v>0</v>
      </c>
    </row>
    <row r="17" spans="2:50" ht="14.5" thickBot="1" x14ac:dyDescent="0.35">
      <c r="B17" s="24" t="s">
        <v>1532</v>
      </c>
      <c r="D17" s="238">
        <f>AP3_ff</f>
        <v>0</v>
      </c>
      <c r="E17" s="239">
        <f>AP4_ff</f>
        <v>0</v>
      </c>
      <c r="F17" s="240">
        <f>AP5_ff</f>
        <v>0</v>
      </c>
      <c r="G17" s="238">
        <f>PH3_ff</f>
        <v>30</v>
      </c>
      <c r="H17" s="239">
        <f>PH4_ff</f>
        <v>15</v>
      </c>
      <c r="I17" s="240">
        <f>PH5_ff</f>
        <v>10</v>
      </c>
      <c r="K17" s="229">
        <f t="shared" si="7"/>
        <v>0</v>
      </c>
      <c r="L17" s="230">
        <f t="shared" si="8"/>
        <v>0</v>
      </c>
      <c r="M17" s="231">
        <f t="shared" si="9"/>
        <v>0</v>
      </c>
      <c r="N17" s="229">
        <f t="shared" si="10"/>
        <v>0.05</v>
      </c>
      <c r="O17" s="230">
        <f t="shared" si="11"/>
        <v>0.05</v>
      </c>
      <c r="P17" s="231">
        <f t="shared" si="12"/>
        <v>0.05</v>
      </c>
      <c r="R17" s="86">
        <f>AP3_ff</f>
        <v>0</v>
      </c>
      <c r="S17" s="87">
        <f>AP4_ff</f>
        <v>0</v>
      </c>
      <c r="T17" s="88">
        <f>AP5_ff</f>
        <v>0</v>
      </c>
      <c r="U17" s="86">
        <f>PH3_ff</f>
        <v>30</v>
      </c>
      <c r="V17" s="87">
        <f>PH4_ff</f>
        <v>15</v>
      </c>
      <c r="W17" s="88">
        <f>PH5_ff</f>
        <v>10</v>
      </c>
      <c r="Y17" s="97">
        <f t="shared" si="13"/>
        <v>0</v>
      </c>
      <c r="Z17" s="98">
        <f t="shared" si="14"/>
        <v>0</v>
      </c>
      <c r="AA17" s="99">
        <f t="shared" si="15"/>
        <v>0</v>
      </c>
      <c r="AB17" s="103">
        <f t="shared" si="16"/>
        <v>0.05</v>
      </c>
      <c r="AC17" s="104">
        <f t="shared" si="17"/>
        <v>0.05</v>
      </c>
      <c r="AD17" s="108">
        <f t="shared" si="18"/>
        <v>0.05</v>
      </c>
      <c r="AF17" s="82">
        <v>0</v>
      </c>
      <c r="AG17" s="82">
        <v>0</v>
      </c>
      <c r="AH17" s="82">
        <v>0</v>
      </c>
      <c r="AI17" s="82">
        <v>5</v>
      </c>
      <c r="AJ17" s="82">
        <v>5</v>
      </c>
      <c r="AK17" s="82">
        <v>5</v>
      </c>
      <c r="AM17" s="124">
        <f t="shared" si="0"/>
        <v>0</v>
      </c>
      <c r="AN17" s="124">
        <f t="shared" si="1"/>
        <v>0</v>
      </c>
      <c r="AO17" s="124">
        <f t="shared" si="2"/>
        <v>0</v>
      </c>
      <c r="AP17" s="124">
        <f t="shared" si="3"/>
        <v>30</v>
      </c>
      <c r="AQ17" s="124">
        <f t="shared" si="4"/>
        <v>15</v>
      </c>
      <c r="AR17" s="124">
        <f t="shared" si="5"/>
        <v>10</v>
      </c>
      <c r="AS17" s="133">
        <f t="shared" si="19"/>
        <v>0</v>
      </c>
      <c r="AT17" s="134">
        <f t="shared" si="20"/>
        <v>0</v>
      </c>
      <c r="AU17" s="135">
        <f t="shared" si="21"/>
        <v>0</v>
      </c>
      <c r="AV17" s="133">
        <f t="shared" si="22"/>
        <v>0</v>
      </c>
      <c r="AW17" s="134">
        <f t="shared" si="23"/>
        <v>0</v>
      </c>
      <c r="AX17" s="135">
        <f t="shared" si="24"/>
        <v>0</v>
      </c>
    </row>
    <row r="18" spans="2:50" ht="14.5" thickBot="1" x14ac:dyDescent="0.35">
      <c r="B18" s="24" t="s">
        <v>1531</v>
      </c>
      <c r="D18" s="238">
        <f>AP3_vert</f>
        <v>0</v>
      </c>
      <c r="E18" s="239">
        <f>AP4_vert</f>
        <v>0</v>
      </c>
      <c r="F18" s="240">
        <f>AP5_vert</f>
        <v>0</v>
      </c>
      <c r="G18" s="238">
        <f>PH3_vert</f>
        <v>48</v>
      </c>
      <c r="H18" s="239">
        <f>PH4_vert</f>
        <v>24</v>
      </c>
      <c r="I18" s="240">
        <f>PH5_vert</f>
        <v>16</v>
      </c>
      <c r="K18" s="229">
        <f t="shared" si="7"/>
        <v>0</v>
      </c>
      <c r="L18" s="230">
        <f t="shared" si="8"/>
        <v>0</v>
      </c>
      <c r="M18" s="231">
        <f t="shared" si="9"/>
        <v>0</v>
      </c>
      <c r="N18" s="229">
        <f t="shared" si="10"/>
        <v>0.08</v>
      </c>
      <c r="O18" s="230">
        <f t="shared" si="11"/>
        <v>0.08</v>
      </c>
      <c r="P18" s="231">
        <f t="shared" si="12"/>
        <v>0.08</v>
      </c>
      <c r="R18" s="86">
        <f>AP3_vert</f>
        <v>0</v>
      </c>
      <c r="S18" s="87">
        <f>AP4_vert</f>
        <v>0</v>
      </c>
      <c r="T18" s="88">
        <f>AP5_vert</f>
        <v>0</v>
      </c>
      <c r="U18" s="86">
        <f>PH3_vert</f>
        <v>48</v>
      </c>
      <c r="V18" s="87">
        <f>PH4_vert</f>
        <v>24</v>
      </c>
      <c r="W18" s="88">
        <f>PH5_vert</f>
        <v>16</v>
      </c>
      <c r="Y18" s="97">
        <f t="shared" si="13"/>
        <v>0</v>
      </c>
      <c r="Z18" s="98">
        <f t="shared" si="14"/>
        <v>0</v>
      </c>
      <c r="AA18" s="99">
        <f t="shared" si="15"/>
        <v>0</v>
      </c>
      <c r="AB18" s="106">
        <f t="shared" si="16"/>
        <v>0.08</v>
      </c>
      <c r="AC18" s="107">
        <f t="shared" si="17"/>
        <v>0.08</v>
      </c>
      <c r="AD18" s="108">
        <f t="shared" si="18"/>
        <v>0.08</v>
      </c>
      <c r="AF18" s="82">
        <v>0</v>
      </c>
      <c r="AG18" s="82">
        <v>0</v>
      </c>
      <c r="AH18" s="82">
        <v>0</v>
      </c>
      <c r="AI18" s="82">
        <v>8</v>
      </c>
      <c r="AJ18" s="82">
        <v>8</v>
      </c>
      <c r="AK18" s="82">
        <v>8</v>
      </c>
      <c r="AM18" s="124">
        <f t="shared" si="0"/>
        <v>0</v>
      </c>
      <c r="AN18" s="124">
        <f t="shared" si="1"/>
        <v>0</v>
      </c>
      <c r="AO18" s="124">
        <f t="shared" si="2"/>
        <v>0</v>
      </c>
      <c r="AP18" s="124">
        <f t="shared" si="3"/>
        <v>48</v>
      </c>
      <c r="AQ18" s="124">
        <f t="shared" si="4"/>
        <v>24</v>
      </c>
      <c r="AR18" s="124">
        <f t="shared" si="5"/>
        <v>16</v>
      </c>
      <c r="AS18" s="133">
        <f t="shared" si="19"/>
        <v>0</v>
      </c>
      <c r="AT18" s="134">
        <f t="shared" si="20"/>
        <v>0</v>
      </c>
      <c r="AU18" s="135">
        <f t="shared" si="21"/>
        <v>0</v>
      </c>
      <c r="AV18" s="133">
        <f t="shared" si="22"/>
        <v>0</v>
      </c>
      <c r="AW18" s="134">
        <f t="shared" si="23"/>
        <v>0</v>
      </c>
      <c r="AX18" s="135">
        <f t="shared" si="24"/>
        <v>0</v>
      </c>
    </row>
    <row r="19" spans="2:50" ht="14.5" thickBot="1" x14ac:dyDescent="0.35">
      <c r="B19" s="24" t="s">
        <v>1782</v>
      </c>
      <c r="D19" s="241">
        <f>AP3_pfl</f>
        <v>0</v>
      </c>
      <c r="E19" s="242">
        <f>AP4_pfl</f>
        <v>0</v>
      </c>
      <c r="F19" s="243">
        <f>AP5_pfl</f>
        <v>0</v>
      </c>
      <c r="G19" s="241">
        <f>PH3_pfl</f>
        <v>48</v>
      </c>
      <c r="H19" s="242">
        <f>PH4_pfl</f>
        <v>24</v>
      </c>
      <c r="I19" s="243">
        <f>PH5_pfl</f>
        <v>16</v>
      </c>
      <c r="K19" s="232">
        <f t="shared" si="7"/>
        <v>0</v>
      </c>
      <c r="L19" s="233">
        <f t="shared" si="8"/>
        <v>0</v>
      </c>
      <c r="M19" s="234">
        <f t="shared" si="9"/>
        <v>0</v>
      </c>
      <c r="N19" s="232">
        <f t="shared" si="10"/>
        <v>0.08</v>
      </c>
      <c r="O19" s="233">
        <f t="shared" si="11"/>
        <v>0.08</v>
      </c>
      <c r="P19" s="234">
        <f t="shared" si="12"/>
        <v>0.08</v>
      </c>
      <c r="R19" s="89">
        <f>AP3_pfl</f>
        <v>0</v>
      </c>
      <c r="S19" s="90">
        <f>AP4_pfl</f>
        <v>0</v>
      </c>
      <c r="T19" s="91">
        <f>AP5_pfl</f>
        <v>0</v>
      </c>
      <c r="U19" s="89">
        <f>PH3_pfl</f>
        <v>48</v>
      </c>
      <c r="V19" s="90">
        <f>PH4_pfl</f>
        <v>24</v>
      </c>
      <c r="W19" s="91">
        <f>PH5_pfl</f>
        <v>16</v>
      </c>
      <c r="Y19" s="100">
        <f t="shared" si="13"/>
        <v>0</v>
      </c>
      <c r="Z19" s="101">
        <f t="shared" si="14"/>
        <v>0</v>
      </c>
      <c r="AA19" s="102">
        <f t="shared" si="15"/>
        <v>0</v>
      </c>
      <c r="AB19" s="109">
        <f t="shared" si="16"/>
        <v>0.08</v>
      </c>
      <c r="AC19" s="110">
        <f t="shared" si="17"/>
        <v>0.08</v>
      </c>
      <c r="AD19" s="111">
        <f t="shared" si="18"/>
        <v>0.08</v>
      </c>
      <c r="AF19" s="82">
        <v>0</v>
      </c>
      <c r="AG19" s="82">
        <v>0</v>
      </c>
      <c r="AH19" s="82">
        <v>0</v>
      </c>
      <c r="AI19" s="82">
        <v>8</v>
      </c>
      <c r="AJ19" s="82">
        <v>8</v>
      </c>
      <c r="AK19" s="82">
        <v>8</v>
      </c>
      <c r="AM19" s="124">
        <f t="shared" si="0"/>
        <v>0</v>
      </c>
      <c r="AN19" s="124">
        <f t="shared" si="1"/>
        <v>0</v>
      </c>
      <c r="AO19" s="124">
        <f t="shared" si="2"/>
        <v>0</v>
      </c>
      <c r="AP19" s="124">
        <f t="shared" si="3"/>
        <v>48</v>
      </c>
      <c r="AQ19" s="124">
        <f t="shared" si="4"/>
        <v>24</v>
      </c>
      <c r="AR19" s="124">
        <f t="shared" si="5"/>
        <v>16</v>
      </c>
      <c r="AS19" s="136">
        <f t="shared" si="19"/>
        <v>0</v>
      </c>
      <c r="AT19" s="137">
        <f t="shared" si="20"/>
        <v>0</v>
      </c>
      <c r="AU19" s="138">
        <f t="shared" si="21"/>
        <v>0</v>
      </c>
      <c r="AV19" s="136">
        <f t="shared" si="22"/>
        <v>0</v>
      </c>
      <c r="AW19" s="137">
        <f t="shared" si="23"/>
        <v>0</v>
      </c>
      <c r="AX19" s="138">
        <f t="shared" si="24"/>
        <v>0</v>
      </c>
    </row>
    <row r="20" spans="2:50" ht="14.5" thickBot="1" x14ac:dyDescent="0.35">
      <c r="B20" s="92"/>
      <c r="D20" s="93">
        <f t="shared" ref="D20:I20" si="25">SUM(D4:D19)</f>
        <v>600</v>
      </c>
      <c r="E20" s="93">
        <f t="shared" si="25"/>
        <v>300</v>
      </c>
      <c r="F20" s="93">
        <f t="shared" si="25"/>
        <v>200</v>
      </c>
      <c r="G20" s="93">
        <f t="shared" si="25"/>
        <v>600</v>
      </c>
      <c r="H20" s="93">
        <f t="shared" si="25"/>
        <v>300</v>
      </c>
      <c r="I20" s="93">
        <f t="shared" si="25"/>
        <v>200</v>
      </c>
      <c r="K20" s="96">
        <f t="shared" ref="K20:P20" si="26">SUM(K4:K19)</f>
        <v>1.0000000000000002</v>
      </c>
      <c r="L20" s="96">
        <f t="shared" si="26"/>
        <v>1.0000000000000002</v>
      </c>
      <c r="M20" s="96">
        <f t="shared" si="26"/>
        <v>1.0000000000000002</v>
      </c>
      <c r="N20" s="96">
        <f t="shared" si="26"/>
        <v>1</v>
      </c>
      <c r="O20" s="96">
        <f t="shared" si="26"/>
        <v>1</v>
      </c>
      <c r="P20" s="96">
        <f t="shared" si="26"/>
        <v>1</v>
      </c>
      <c r="R20" s="127">
        <f t="shared" ref="R20:W20" si="27">SUM(R4:R19)</f>
        <v>600</v>
      </c>
      <c r="S20" s="128">
        <f t="shared" si="27"/>
        <v>300</v>
      </c>
      <c r="T20" s="128">
        <f t="shared" si="27"/>
        <v>200</v>
      </c>
      <c r="U20" s="128">
        <f t="shared" si="27"/>
        <v>600</v>
      </c>
      <c r="V20" s="128">
        <f t="shared" si="27"/>
        <v>300</v>
      </c>
      <c r="W20" s="129">
        <f t="shared" si="27"/>
        <v>200</v>
      </c>
      <c r="Y20" s="96">
        <f t="shared" ref="Y20:AD20" si="28">SUM(Y4:Y19)</f>
        <v>1.0000000000000002</v>
      </c>
      <c r="Z20" s="96">
        <f t="shared" si="28"/>
        <v>1.0000000000000002</v>
      </c>
      <c r="AA20" s="96">
        <f t="shared" si="28"/>
        <v>1.0000000000000002</v>
      </c>
      <c r="AB20" s="96">
        <f t="shared" si="28"/>
        <v>1</v>
      </c>
      <c r="AC20" s="96">
        <f t="shared" si="28"/>
        <v>1</v>
      </c>
      <c r="AD20" s="96">
        <f t="shared" si="28"/>
        <v>1</v>
      </c>
      <c r="AN20" s="123"/>
      <c r="AO20" s="123"/>
      <c r="AP20" s="123"/>
      <c r="AQ20" s="123"/>
      <c r="AR20" s="123"/>
      <c r="AS20" s="93"/>
      <c r="AT20" s="93"/>
      <c r="AU20" s="93"/>
      <c r="AV20" s="93"/>
      <c r="AW20" s="93"/>
      <c r="AX20" s="93"/>
    </row>
    <row r="21" spans="2:50" x14ac:dyDescent="0.3">
      <c r="AF21" s="82">
        <f t="shared" ref="AF21:AK21" si="29">SUM(AF4:AF19)</f>
        <v>100</v>
      </c>
      <c r="AG21" s="82">
        <f t="shared" si="29"/>
        <v>100</v>
      </c>
      <c r="AH21" s="82">
        <f t="shared" si="29"/>
        <v>100</v>
      </c>
      <c r="AI21" s="82">
        <f t="shared" si="29"/>
        <v>100</v>
      </c>
      <c r="AJ21" s="82">
        <f t="shared" si="29"/>
        <v>100</v>
      </c>
      <c r="AK21" s="82">
        <f t="shared" si="29"/>
        <v>100</v>
      </c>
      <c r="AM21" s="123">
        <f t="shared" ref="AM21:AR21" si="30">SUM(AM4:AM20)</f>
        <v>600</v>
      </c>
      <c r="AN21" s="123">
        <f t="shared" si="30"/>
        <v>300</v>
      </c>
      <c r="AO21" s="123">
        <f t="shared" si="30"/>
        <v>200</v>
      </c>
      <c r="AP21" s="123">
        <f t="shared" si="30"/>
        <v>600</v>
      </c>
      <c r="AQ21" s="123">
        <f t="shared" si="30"/>
        <v>300</v>
      </c>
      <c r="AR21" s="123">
        <f t="shared" si="30"/>
        <v>200</v>
      </c>
    </row>
  </sheetData>
  <mergeCells count="4">
    <mergeCell ref="D2:F2"/>
    <mergeCell ref="G2:I2"/>
    <mergeCell ref="K2:M2"/>
    <mergeCell ref="N2:P2"/>
  </mergeCells>
  <phoneticPr fontId="0" type="noConversion"/>
  <conditionalFormatting sqref="D4:P19">
    <cfRule type="expression" dxfId="3" priority="7">
      <formula>D4=0</formula>
    </cfRule>
  </conditionalFormatting>
  <conditionalFormatting sqref="R4:AD19">
    <cfRule type="expression" dxfId="2" priority="6">
      <formula>R4=0</formula>
    </cfRule>
  </conditionalFormatting>
  <conditionalFormatting sqref="C4:C19">
    <cfRule type="expression" dxfId="1" priority="2">
      <formula>C4=0</formula>
    </cfRule>
  </conditionalFormatting>
  <conditionalFormatting sqref="AS4:AX19">
    <cfRule type="expression" dxfId="0" priority="1">
      <formula>AS4=0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E166A25D86C47AC8B958B109E2595" ma:contentTypeVersion="13" ma:contentTypeDescription="Crée un document." ma:contentTypeScope="" ma:versionID="d869d3d14a35153f0f4605e88d575b4e">
  <xsd:schema xmlns:xsd="http://www.w3.org/2001/XMLSchema" xmlns:xs="http://www.w3.org/2001/XMLSchema" xmlns:p="http://schemas.microsoft.com/office/2006/metadata/properties" xmlns:ns2="0c703308-fe6f-4ee2-9b4a-dfc926b9898d" xmlns:ns3="7dd6d00f-7065-4b7c-9188-d060ba2e2806" targetNamespace="http://schemas.microsoft.com/office/2006/metadata/properties" ma:root="true" ma:fieldsID="05b4cbaaf60581d2a2141fc1d6d2fe1e" ns2:_="" ns3:_="">
    <xsd:import namespace="0c703308-fe6f-4ee2-9b4a-dfc926b9898d"/>
    <xsd:import namespace="7dd6d00f-7065-4b7c-9188-d060ba2e2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03308-fe6f-4ee2-9b4a-dfc926b98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6d00f-7065-4b7c-9188-d060ba2e2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A418C5-2472-47CF-955E-DA8511359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03308-fe6f-4ee2-9b4a-dfc926b9898d"/>
    <ds:schemaRef ds:uri="7dd6d00f-7065-4b7c-9188-d060ba2e2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C87385-111F-43FB-A0CD-9FFCF7784A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AF1307-F215-43C7-8206-647B7B3426B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7dd6d00f-7065-4b7c-9188-d060ba2e2806"/>
    <ds:schemaRef ds:uri="http://purl.org/dc/elements/1.1/"/>
    <ds:schemaRef ds:uri="0c703308-fe6f-4ee2-9b4a-dfc926b9898d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99</vt:i4>
      </vt:variant>
    </vt:vector>
  </HeadingPairs>
  <TitlesOfParts>
    <vt:vector size="101" baseType="lpstr">
      <vt:lpstr>Listes CNRV 2022</vt:lpstr>
      <vt:lpstr>Catégories</vt:lpstr>
      <vt:lpstr>AP3_abf</vt:lpstr>
      <vt:lpstr>AP3_abu</vt:lpstr>
      <vt:lpstr>AP3_adv</vt:lpstr>
      <vt:lpstr>AP3_AF</vt:lpstr>
      <vt:lpstr>AP3_aq</vt:lpstr>
      <vt:lpstr>AP3_arb</vt:lpstr>
      <vt:lpstr>AP3_bb</vt:lpstr>
      <vt:lpstr>AP3_con</vt:lpstr>
      <vt:lpstr>AP3_ff</vt:lpstr>
      <vt:lpstr>AP3_gaz</vt:lpstr>
      <vt:lpstr>AP3_gra</vt:lpstr>
      <vt:lpstr>AP3_pam</vt:lpstr>
      <vt:lpstr>AP3_pfl</vt:lpstr>
      <vt:lpstr>AP3_pg</vt:lpstr>
      <vt:lpstr>AP3_pv</vt:lpstr>
      <vt:lpstr>AP3_vert</vt:lpstr>
      <vt:lpstr>AP4_abf</vt:lpstr>
      <vt:lpstr>AP4_abu</vt:lpstr>
      <vt:lpstr>AP4_adv</vt:lpstr>
      <vt:lpstr>AP4_AF</vt:lpstr>
      <vt:lpstr>AP4_aq</vt:lpstr>
      <vt:lpstr>AP4_arb</vt:lpstr>
      <vt:lpstr>AP4_bb</vt:lpstr>
      <vt:lpstr>AP4_con</vt:lpstr>
      <vt:lpstr>AP4_ff</vt:lpstr>
      <vt:lpstr>AP4_gaz</vt:lpstr>
      <vt:lpstr>AP4_gra</vt:lpstr>
      <vt:lpstr>AP4_pam</vt:lpstr>
      <vt:lpstr>AP4_pfl</vt:lpstr>
      <vt:lpstr>AP4_pg</vt:lpstr>
      <vt:lpstr>AP4_pv</vt:lpstr>
      <vt:lpstr>AP4_vert</vt:lpstr>
      <vt:lpstr>AP5_abf</vt:lpstr>
      <vt:lpstr>AP5_abu</vt:lpstr>
      <vt:lpstr>AP5_adv</vt:lpstr>
      <vt:lpstr>AP5_AF</vt:lpstr>
      <vt:lpstr>AP5_aq</vt:lpstr>
      <vt:lpstr>AP5_arb</vt:lpstr>
      <vt:lpstr>AP5_bb</vt:lpstr>
      <vt:lpstr>AP5_con</vt:lpstr>
      <vt:lpstr>AP5_ff</vt:lpstr>
      <vt:lpstr>AP5_gaz</vt:lpstr>
      <vt:lpstr>AP5_gra</vt:lpstr>
      <vt:lpstr>AP5_pam</vt:lpstr>
      <vt:lpstr>AP5_pfl</vt:lpstr>
      <vt:lpstr>AP5_pg</vt:lpstr>
      <vt:lpstr>AP5_pv</vt:lpstr>
      <vt:lpstr>AP5_vert</vt:lpstr>
      <vt:lpstr>listeselect</vt:lpstr>
      <vt:lpstr>PH3_abf</vt:lpstr>
      <vt:lpstr>PH3_abu</vt:lpstr>
      <vt:lpstr>PH3_adv</vt:lpstr>
      <vt:lpstr>PH3_AF</vt:lpstr>
      <vt:lpstr>PH3_aq</vt:lpstr>
      <vt:lpstr>PH3_arb</vt:lpstr>
      <vt:lpstr>PH3_bb</vt:lpstr>
      <vt:lpstr>PH3_con</vt:lpstr>
      <vt:lpstr>PH3_ff</vt:lpstr>
      <vt:lpstr>PH3_gaz</vt:lpstr>
      <vt:lpstr>PH3_gra</vt:lpstr>
      <vt:lpstr>PH3_pam</vt:lpstr>
      <vt:lpstr>PH3_pfl</vt:lpstr>
      <vt:lpstr>PH3_pg</vt:lpstr>
      <vt:lpstr>PH3_pv</vt:lpstr>
      <vt:lpstr>PH3_vert</vt:lpstr>
      <vt:lpstr>PH4_abf</vt:lpstr>
      <vt:lpstr>PH4_abu</vt:lpstr>
      <vt:lpstr>PH4_adv</vt:lpstr>
      <vt:lpstr>PH4_AF</vt:lpstr>
      <vt:lpstr>PH4_aq</vt:lpstr>
      <vt:lpstr>PH4_arb</vt:lpstr>
      <vt:lpstr>PH4_bb</vt:lpstr>
      <vt:lpstr>PH4_con</vt:lpstr>
      <vt:lpstr>PH4_ff</vt:lpstr>
      <vt:lpstr>PH4_gaz</vt:lpstr>
      <vt:lpstr>PH4_gra</vt:lpstr>
      <vt:lpstr>PH4_pam</vt:lpstr>
      <vt:lpstr>PH4_pfl</vt:lpstr>
      <vt:lpstr>PH4_pg</vt:lpstr>
      <vt:lpstr>PH4_pv</vt:lpstr>
      <vt:lpstr>PH4_vert</vt:lpstr>
      <vt:lpstr>PH5_abf</vt:lpstr>
      <vt:lpstr>PH5_abu</vt:lpstr>
      <vt:lpstr>PH5_adv</vt:lpstr>
      <vt:lpstr>PH5_AF</vt:lpstr>
      <vt:lpstr>PH5_aq</vt:lpstr>
      <vt:lpstr>PH5_arb</vt:lpstr>
      <vt:lpstr>PH5_bb</vt:lpstr>
      <vt:lpstr>PH5_con</vt:lpstr>
      <vt:lpstr>PH5_ff</vt:lpstr>
      <vt:lpstr>PH5_gaz</vt:lpstr>
      <vt:lpstr>PH5_gra</vt:lpstr>
      <vt:lpstr>PH5_pam</vt:lpstr>
      <vt:lpstr>PH5_pfl</vt:lpstr>
      <vt:lpstr>PH5_pg</vt:lpstr>
      <vt:lpstr>PH5_pv</vt:lpstr>
      <vt:lpstr>PH5_vert</vt:lpstr>
      <vt:lpstr>Tablist</vt:lpstr>
      <vt:lpstr>Tablist2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</dc:creator>
  <cp:lastModifiedBy>Morgane MOENNE</cp:lastModifiedBy>
  <cp:lastPrinted>2022-01-24T16:15:24Z</cp:lastPrinted>
  <dcterms:created xsi:type="dcterms:W3CDTF">2018-05-21T10:54:37Z</dcterms:created>
  <dcterms:modified xsi:type="dcterms:W3CDTF">2022-01-24T16:15:35Z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0x010100FBAE166A25D86C47AC8B958B109E2595</vt:lpwstr>
  </property>
</Properties>
</file>